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inkai\Desktop\"/>
    </mc:Choice>
  </mc:AlternateContent>
  <xr:revisionPtr revIDLastSave="0" documentId="13_ncr:1_{E09605CA-4ECA-4516-9199-A251B2B8D300}" xr6:coauthVersionLast="36" xr6:coauthVersionMax="36" xr10:uidLastSave="{00000000-0000-0000-0000-000000000000}"/>
  <bookViews>
    <workbookView xWindow="0" yWindow="0" windowWidth="28800" windowHeight="11265" tabRatio="854" xr2:uid="{00000000-000D-0000-FFFF-FFFF00000000}"/>
  </bookViews>
  <sheets>
    <sheet name="はじめに" sheetId="17" r:id="rId1"/>
    <sheet name="事業報告書※班長or委員長→総務委員長" sheetId="19" r:id="rId2"/>
    <sheet name="財務調査票" sheetId="20" r:id="rId3"/>
    <sheet name="予算・決算書※財務委員長→理事会" sheetId="15" r:id="rId4"/>
    <sheet name="経費表" sheetId="44" r:id="rId5"/>
    <sheet name="領収証（会員）" sheetId="40" r:id="rId6"/>
    <sheet name="領収証（非会員）" sheetId="45" r:id="rId7"/>
    <sheet name="名簿（会員）" sheetId="33" r:id="rId8"/>
    <sheet name="名簿（非会員）" sheetId="34" r:id="rId9"/>
    <sheet name="名簿（学生会員）" sheetId="35" r:id="rId10"/>
    <sheet name="名簿（学生非会員）" sheetId="46" r:id="rId11"/>
    <sheet name="事務用品チェック表" sheetId="22" r:id="rId12"/>
    <sheet name="マスター" sheetId="16" r:id="rId13"/>
  </sheets>
  <definedNames>
    <definedName name="_xlnm.Print_Area" localSheetId="4">経費表!$B$2:$M$41</definedName>
    <definedName name="_xlnm.Print_Area" localSheetId="1">事業報告書※班長or委員長→総務委員長!$A$2:$L$36</definedName>
    <definedName name="_xlnm.Print_Area" localSheetId="3">予算・決算書※財務委員長→理事会!$A$2:$I$45</definedName>
    <definedName name="_xlnm.Print_Area" localSheetId="5">'領収証（会員）'!$A$1:$F$38</definedName>
    <definedName name="_xlnm.Print_Area" localSheetId="6">'領収証（非会員）'!$A$1:$F$38</definedName>
  </definedNames>
  <calcPr calcId="191029"/>
</workbook>
</file>

<file path=xl/calcChain.xml><?xml version="1.0" encoding="utf-8"?>
<calcChain xmlns="http://schemas.openxmlformats.org/spreadsheetml/2006/main">
  <c r="D2" i="46" l="1"/>
  <c r="D1" i="46"/>
  <c r="A35" i="40"/>
  <c r="D21" i="15"/>
  <c r="C21" i="15"/>
  <c r="J24" i="20" l="1"/>
  <c r="J23" i="20"/>
  <c r="J22" i="20"/>
  <c r="J21" i="20"/>
  <c r="J20" i="20"/>
  <c r="J19" i="20"/>
  <c r="J18" i="20"/>
  <c r="J17" i="20"/>
  <c r="J15" i="20"/>
  <c r="J14" i="20"/>
  <c r="J13" i="20"/>
  <c r="J12" i="20"/>
  <c r="J11" i="20"/>
  <c r="J10" i="20"/>
  <c r="J8" i="20"/>
  <c r="J7" i="20"/>
  <c r="J6" i="20"/>
  <c r="J5" i="20"/>
  <c r="J4" i="20"/>
  <c r="A16" i="40"/>
  <c r="A35" i="45"/>
  <c r="A16" i="45"/>
  <c r="E3" i="44"/>
  <c r="B3" i="15"/>
  <c r="E33" i="45"/>
  <c r="C33" i="45"/>
  <c r="F29" i="45"/>
  <c r="A24" i="45"/>
  <c r="D20" i="45"/>
  <c r="E14" i="45"/>
  <c r="C14" i="45"/>
  <c r="F10" i="45"/>
  <c r="A5" i="45"/>
  <c r="D1" i="45"/>
  <c r="J24" i="44" l="1"/>
  <c r="J22" i="44"/>
  <c r="J20" i="44"/>
  <c r="J18" i="44"/>
  <c r="J16" i="44"/>
  <c r="J14" i="44"/>
  <c r="J12" i="44"/>
  <c r="J10" i="44"/>
  <c r="J8" i="44"/>
  <c r="H9" i="19" l="1"/>
  <c r="J9" i="19"/>
  <c r="B6" i="15" l="1"/>
  <c r="D20" i="40"/>
  <c r="D1" i="40"/>
  <c r="A7" i="19"/>
  <c r="I8" i="19"/>
  <c r="C9" i="19"/>
  <c r="C10" i="19"/>
  <c r="C12" i="19"/>
  <c r="I12" i="19"/>
  <c r="C35" i="15"/>
  <c r="D35" i="15"/>
  <c r="D2" i="35"/>
  <c r="D1" i="35"/>
  <c r="D2" i="34"/>
  <c r="D1" i="34"/>
  <c r="D2" i="33"/>
  <c r="D1" i="33"/>
  <c r="E4" i="15"/>
  <c r="I42" i="15"/>
  <c r="A44" i="15"/>
  <c r="F4" i="15"/>
  <c r="B4" i="15"/>
  <c r="A45" i="15"/>
  <c r="E33" i="40"/>
  <c r="A24" i="40" s="1"/>
  <c r="F29" i="40"/>
  <c r="E14" i="40"/>
  <c r="A5" i="40" s="1"/>
  <c r="F10" i="40"/>
  <c r="D33" i="15"/>
  <c r="C33" i="15"/>
  <c r="C33" i="40" l="1"/>
  <c r="C14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IGUCHI</author>
  </authors>
  <commentList>
    <comment ref="I6" authorId="0" shapeId="0" xr:uid="{840CE32E-505D-496D-B162-40EC6D69889B}">
      <text>
        <r>
          <rPr>
            <sz val="9"/>
            <color indexed="81"/>
            <rFont val="ＭＳ Ｐゴシック"/>
            <family val="3"/>
            <charset val="128"/>
          </rPr>
          <t>○日間or倍×2000円（倍=片道400Km以上日帰り）</t>
        </r>
      </text>
    </comment>
    <comment ref="H7" authorId="0" shapeId="0" xr:uid="{B65EEACB-AE41-454A-8234-5011F4CF0E59}">
      <text>
        <r>
          <rPr>
            <sz val="9"/>
            <color indexed="81"/>
            <rFont val="MS P ゴシック"/>
            <family val="3"/>
            <charset val="128"/>
          </rPr>
          <t>甲地方12,000円/1泊：さいたま市，千葉市，東京都特別区，横浜市，川崎市，相模原市， 名古屋市，京都市，大阪市，堺市，神戸市，広島市，福岡市。
乙地方10,000円/1泊：甲地方以外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IIMURA</author>
  </authors>
  <commentList>
    <comment ref="A7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交通費を支給するときは入力してください．
都道府県 + 区，市，町
例：　東京都　文京区</t>
        </r>
      </text>
    </comment>
    <comment ref="A26" authorId="0" shapeId="0" xr:uid="{00000000-0006-0000-0500-000002000000}">
      <text>
        <r>
          <rPr>
            <sz val="9"/>
            <color indexed="81"/>
            <rFont val="ＭＳ Ｐゴシック"/>
            <family val="3"/>
            <charset val="128"/>
          </rPr>
          <t>交通費を支給するときは入力してください．
都道府県 + 区，市，町
例：　東京都　文京区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IIMURA</author>
  </authors>
  <commentList>
    <comment ref="A7" authorId="0" shapeId="0" xr:uid="{AE12EE3E-F84E-4F1B-9B88-BE8D993F0161}">
      <text>
        <r>
          <rPr>
            <sz val="9"/>
            <color indexed="81"/>
            <rFont val="ＭＳ Ｐゴシック"/>
            <family val="3"/>
            <charset val="128"/>
          </rPr>
          <t>交通費を支給するときは入力してください．
都道府県 + 区，市，町
例：　東京都　文京区</t>
        </r>
      </text>
    </comment>
    <comment ref="A26" authorId="0" shapeId="0" xr:uid="{70F5B367-0CC0-43B4-BBAB-70222A9CF9B5}">
      <text>
        <r>
          <rPr>
            <sz val="9"/>
            <color indexed="81"/>
            <rFont val="ＭＳ Ｐゴシック"/>
            <family val="3"/>
            <charset val="128"/>
          </rPr>
          <t>交通費を支給するときは入力してください．
都道府県 + 区，市，町
例：　東京都　文京区</t>
        </r>
      </text>
    </comment>
  </commentList>
</comments>
</file>

<file path=xl/sharedStrings.xml><?xml version="1.0" encoding="utf-8"?>
<sst xmlns="http://schemas.openxmlformats.org/spreadsheetml/2006/main" count="507" uniqueCount="337">
  <si>
    <t>印刷製本費</t>
    <rPh sb="0" eb="2">
      <t>インサツ</t>
    </rPh>
    <rPh sb="2" eb="4">
      <t>セイホン</t>
    </rPh>
    <rPh sb="4" eb="5">
      <t>ヒ</t>
    </rPh>
    <phoneticPr fontId="11"/>
  </si>
  <si>
    <t>通信運搬費</t>
    <rPh sb="0" eb="2">
      <t>ツウシン</t>
    </rPh>
    <rPh sb="2" eb="4">
      <t>ウンパン</t>
    </rPh>
    <rPh sb="4" eb="5">
      <t>ヒ</t>
    </rPh>
    <phoneticPr fontId="11"/>
  </si>
  <si>
    <t>会議費</t>
    <rPh sb="0" eb="3">
      <t>カイギヒ</t>
    </rPh>
    <phoneticPr fontId="11"/>
  </si>
  <si>
    <t>旅費交通費</t>
    <rPh sb="0" eb="2">
      <t>リョヒ</t>
    </rPh>
    <rPh sb="2" eb="5">
      <t>コウツウヒ</t>
    </rPh>
    <phoneticPr fontId="11"/>
  </si>
  <si>
    <t>雑費</t>
    <rPh sb="0" eb="2">
      <t>ザッピ</t>
    </rPh>
    <phoneticPr fontId="11"/>
  </si>
  <si>
    <t>科目</t>
    <rPh sb="0" eb="2">
      <t>カモク</t>
    </rPh>
    <phoneticPr fontId="11"/>
  </si>
  <si>
    <t>収支差額</t>
    <rPh sb="0" eb="2">
      <t>シュウシ</t>
    </rPh>
    <rPh sb="2" eb="4">
      <t>サガク</t>
    </rPh>
    <phoneticPr fontId="11"/>
  </si>
  <si>
    <t>消耗品費</t>
    <rPh sb="0" eb="2">
      <t>ショウモウ</t>
    </rPh>
    <rPh sb="2" eb="3">
      <t>ヒン</t>
    </rPh>
    <rPh sb="3" eb="4">
      <t>ヒ</t>
    </rPh>
    <phoneticPr fontId="11"/>
  </si>
  <si>
    <t>賃借料</t>
    <rPh sb="0" eb="2">
      <t>チンシャク</t>
    </rPh>
    <rPh sb="2" eb="3">
      <t>リョウ</t>
    </rPh>
    <phoneticPr fontId="11"/>
  </si>
  <si>
    <t>委託費</t>
    <rPh sb="0" eb="2">
      <t>イタク</t>
    </rPh>
    <rPh sb="2" eb="3">
      <t>ヒ</t>
    </rPh>
    <phoneticPr fontId="11"/>
  </si>
  <si>
    <t>事業名称</t>
    <rPh sb="0" eb="2">
      <t>ジギョウ</t>
    </rPh>
    <rPh sb="2" eb="4">
      <t>メイショウ</t>
    </rPh>
    <phoneticPr fontId="11"/>
  </si>
  <si>
    <t>事業活動収入合計</t>
    <rPh sb="0" eb="2">
      <t>ジギョウ</t>
    </rPh>
    <rPh sb="2" eb="4">
      <t>カツドウ</t>
    </rPh>
    <rPh sb="4" eb="6">
      <t>シュウニュウ</t>
    </rPh>
    <rPh sb="6" eb="8">
      <t>ゴウケイ</t>
    </rPh>
    <phoneticPr fontId="11"/>
  </si>
  <si>
    <t>事業活動支出合計</t>
    <rPh sb="0" eb="2">
      <t>ジギョウ</t>
    </rPh>
    <rPh sb="2" eb="4">
      <t>カツドウ</t>
    </rPh>
    <rPh sb="4" eb="6">
      <t>シシュツ</t>
    </rPh>
    <rPh sb="6" eb="8">
      <t>ゴウケイ</t>
    </rPh>
    <phoneticPr fontId="11"/>
  </si>
  <si>
    <t>備　　　考</t>
    <rPh sb="0" eb="1">
      <t>ソナエ</t>
    </rPh>
    <rPh sb="4" eb="5">
      <t>コウ</t>
    </rPh>
    <phoneticPr fontId="11"/>
  </si>
  <si>
    <t>開催日</t>
    <rPh sb="0" eb="3">
      <t>カイサイビ</t>
    </rPh>
    <phoneticPr fontId="11"/>
  </si>
  <si>
    <t>主催</t>
    <rPh sb="0" eb="2">
      <t>シュサイ</t>
    </rPh>
    <phoneticPr fontId="11"/>
  </si>
  <si>
    <t>共催・後援</t>
    <rPh sb="0" eb="2">
      <t>キョウサイ</t>
    </rPh>
    <rPh sb="3" eb="5">
      <t>コウエン</t>
    </rPh>
    <phoneticPr fontId="11"/>
  </si>
  <si>
    <t>予算額</t>
    <rPh sb="0" eb="2">
      <t>ヨサン</t>
    </rPh>
    <rPh sb="2" eb="3">
      <t>ガク</t>
    </rPh>
    <phoneticPr fontId="11"/>
  </si>
  <si>
    <t>決算額</t>
    <rPh sb="0" eb="2">
      <t>ケッサン</t>
    </rPh>
    <rPh sb="2" eb="3">
      <t>ガク</t>
    </rPh>
    <phoneticPr fontId="11"/>
  </si>
  <si>
    <t>備考</t>
    <rPh sb="0" eb="2">
      <t>ビコウ</t>
    </rPh>
    <phoneticPr fontId="11"/>
  </si>
  <si>
    <t>担当委員会・班名</t>
    <rPh sb="0" eb="2">
      <t>タントウ</t>
    </rPh>
    <rPh sb="2" eb="5">
      <t>イインカイ</t>
    </rPh>
    <rPh sb="6" eb="7">
      <t>ハン</t>
    </rPh>
    <rPh sb="7" eb="8">
      <t>メイ</t>
    </rPh>
    <phoneticPr fontId="11"/>
  </si>
  <si>
    <t>部会事業マスター</t>
    <rPh sb="0" eb="2">
      <t>ブカイ</t>
    </rPh>
    <rPh sb="2" eb="4">
      <t>ジギョウ</t>
    </rPh>
    <phoneticPr fontId="11"/>
  </si>
  <si>
    <t>事業名</t>
    <rPh sb="0" eb="2">
      <t>ジギョウ</t>
    </rPh>
    <rPh sb="2" eb="3">
      <t>メイ</t>
    </rPh>
    <phoneticPr fontId="11"/>
  </si>
  <si>
    <t>担当班・委員会</t>
    <rPh sb="0" eb="2">
      <t>タントウ</t>
    </rPh>
    <rPh sb="2" eb="3">
      <t>ハン</t>
    </rPh>
    <rPh sb="4" eb="7">
      <t>イインカイ</t>
    </rPh>
    <phoneticPr fontId="11"/>
  </si>
  <si>
    <t>←プルダウンメニューから選択</t>
    <rPh sb="12" eb="14">
      <t>センタク</t>
    </rPh>
    <phoneticPr fontId="11"/>
  </si>
  <si>
    <t>←yyyy/mm/dd形式で入力</t>
    <rPh sb="11" eb="13">
      <t>ケイシキ</t>
    </rPh>
    <rPh sb="14" eb="16">
      <t>ニュウリョク</t>
    </rPh>
    <phoneticPr fontId="11"/>
  </si>
  <si>
    <t>担当班・委員会マスター</t>
    <rPh sb="0" eb="2">
      <t>タントウ</t>
    </rPh>
    <rPh sb="2" eb="3">
      <t>ハン</t>
    </rPh>
    <rPh sb="4" eb="7">
      <t>イインカイ</t>
    </rPh>
    <phoneticPr fontId="11"/>
  </si>
  <si>
    <t>共催マスター</t>
    <rPh sb="0" eb="2">
      <t>キョウサイ</t>
    </rPh>
    <phoneticPr fontId="11"/>
  </si>
  <si>
    <t>←このセル内で改行するには....</t>
    <rPh sb="5" eb="6">
      <t>ナイ</t>
    </rPh>
    <rPh sb="7" eb="9">
      <t>カイギョウ</t>
    </rPh>
    <phoneticPr fontId="11"/>
  </si>
  <si>
    <t>Windows</t>
    <phoneticPr fontId="11"/>
  </si>
  <si>
    <t>Altキー+Enterキー</t>
    <phoneticPr fontId="11"/>
  </si>
  <si>
    <t>Mac</t>
    <phoneticPr fontId="11"/>
  </si>
  <si>
    <t>option + command + return</t>
  </si>
  <si>
    <t>←自動入力</t>
    <rPh sb="1" eb="3">
      <t>ジドウ</t>
    </rPh>
    <rPh sb="3" eb="5">
      <t>ニュウリョク</t>
    </rPh>
    <phoneticPr fontId="11"/>
  </si>
  <si>
    <t>※このシートには「印刷範囲」が設定してあります</t>
    <rPh sb="9" eb="11">
      <t>インサツ</t>
    </rPh>
    <rPh sb="11" eb="13">
      <t>ハンイ</t>
    </rPh>
    <rPh sb="15" eb="17">
      <t>セッテイ</t>
    </rPh>
    <phoneticPr fontId="11"/>
  </si>
  <si>
    <t>通常通り印刷すれば白抜きの範囲が印刷されます</t>
    <rPh sb="0" eb="2">
      <t>ツウジョウ</t>
    </rPh>
    <rPh sb="2" eb="3">
      <t>ドオ</t>
    </rPh>
    <rPh sb="4" eb="6">
      <t>インサツ</t>
    </rPh>
    <rPh sb="9" eb="11">
      <t>シロヌ</t>
    </rPh>
    <rPh sb="13" eb="15">
      <t>ハンイ</t>
    </rPh>
    <rPh sb="16" eb="18">
      <t>インサツ</t>
    </rPh>
    <phoneticPr fontId="11"/>
  </si>
  <si>
    <t>必須入力</t>
    <rPh sb="0" eb="2">
      <t>ヒッス</t>
    </rPh>
    <rPh sb="2" eb="4">
      <t>ニュウリョク</t>
    </rPh>
    <phoneticPr fontId="11"/>
  </si>
  <si>
    <t>　</t>
    <phoneticPr fontId="11"/>
  </si>
  <si>
    <t>　　　・決算報告書　　　資料等があれば　１部</t>
    <rPh sb="12" eb="14">
      <t>シリョウ</t>
    </rPh>
    <rPh sb="14" eb="15">
      <t>トウ</t>
    </rPh>
    <rPh sb="21" eb="22">
      <t>ブ</t>
    </rPh>
    <phoneticPr fontId="11"/>
  </si>
  <si>
    <t>（　添　付　）</t>
    <rPh sb="2" eb="3">
      <t>ソ</t>
    </rPh>
    <rPh sb="4" eb="5">
      <t>フ</t>
    </rPh>
    <phoneticPr fontId="11"/>
  </si>
  <si>
    <t>名</t>
    <rPh sb="0" eb="1">
      <t>メイ</t>
    </rPh>
    <phoneticPr fontId="11"/>
  </si>
  <si>
    <t>学生非会員</t>
    <rPh sb="0" eb="2">
      <t>ガクセイ</t>
    </rPh>
    <rPh sb="3" eb="5">
      <t>カイイン</t>
    </rPh>
    <phoneticPr fontId="11"/>
  </si>
  <si>
    <t>非会員</t>
    <rPh sb="0" eb="3">
      <t>ヒカイイン</t>
    </rPh>
    <phoneticPr fontId="11"/>
  </si>
  <si>
    <t>　</t>
    <phoneticPr fontId="11"/>
  </si>
  <si>
    <t>学生会員</t>
    <rPh sb="0" eb="2">
      <t>ガクセイ</t>
    </rPh>
    <rPh sb="2" eb="4">
      <t>カイイン</t>
    </rPh>
    <phoneticPr fontId="11"/>
  </si>
  <si>
    <t>会　員</t>
    <rPh sb="0" eb="1">
      <t>カイ</t>
    </rPh>
    <rPh sb="2" eb="3">
      <t>イン</t>
    </rPh>
    <phoneticPr fontId="11"/>
  </si>
  <si>
    <t>参加者総数</t>
    <rPh sb="0" eb="2">
      <t>サンカ</t>
    </rPh>
    <rPh sb="2" eb="3">
      <t>シャ</t>
    </rPh>
    <rPh sb="3" eb="5">
      <t>ソウスウ</t>
    </rPh>
    <phoneticPr fontId="11"/>
  </si>
  <si>
    <t>　プログラム（演題名・講師名など）</t>
    <phoneticPr fontId="11"/>
  </si>
  <si>
    <t xml:space="preserve"> 実行委員・班員名</t>
    <rPh sb="1" eb="3">
      <t>ジッコウ</t>
    </rPh>
    <rPh sb="3" eb="5">
      <t>イイン</t>
    </rPh>
    <rPh sb="6" eb="7">
      <t>ハン</t>
    </rPh>
    <rPh sb="7" eb="8">
      <t>イン</t>
    </rPh>
    <rPh sb="8" eb="9">
      <t>メイ</t>
    </rPh>
    <phoneticPr fontId="11"/>
  </si>
  <si>
    <t>委員長・班長名</t>
    <rPh sb="0" eb="3">
      <t>イインチョウ</t>
    </rPh>
    <rPh sb="4" eb="6">
      <t>ハンチョウ</t>
    </rPh>
    <rPh sb="6" eb="7">
      <t>メイ</t>
    </rPh>
    <phoneticPr fontId="11"/>
  </si>
  <si>
    <t>テーマ</t>
    <phoneticPr fontId="11"/>
  </si>
  <si>
    <t>開 催 場 所</t>
    <rPh sb="0" eb="1">
      <t>カイ</t>
    </rPh>
    <rPh sb="2" eb="3">
      <t>モヨオ</t>
    </rPh>
    <rPh sb="4" eb="5">
      <t>バ</t>
    </rPh>
    <rPh sb="6" eb="7">
      <t>トコロ</t>
    </rPh>
    <phoneticPr fontId="11"/>
  </si>
  <si>
    <t>開 催 日 時</t>
    <rPh sb="0" eb="1">
      <t>カイ</t>
    </rPh>
    <rPh sb="2" eb="3">
      <t>モヨオ</t>
    </rPh>
    <rPh sb="4" eb="5">
      <t>ヒ</t>
    </rPh>
    <rPh sb="6" eb="7">
      <t>トキ</t>
    </rPh>
    <phoneticPr fontId="11"/>
  </si>
  <si>
    <t>印</t>
    <rPh sb="0" eb="1">
      <t>イン</t>
    </rPh>
    <phoneticPr fontId="11"/>
  </si>
  <si>
    <t xml:space="preserve"> 報告者氏名</t>
    <rPh sb="1" eb="4">
      <t>ホウコクシャ</t>
    </rPh>
    <rPh sb="4" eb="6">
      <t>シメイ</t>
    </rPh>
    <phoneticPr fontId="11"/>
  </si>
  <si>
    <t>事　業　報　告　書</t>
    <rPh sb="0" eb="1">
      <t>コト</t>
    </rPh>
    <rPh sb="2" eb="3">
      <t>ギョウ</t>
    </rPh>
    <rPh sb="4" eb="5">
      <t>ホウ</t>
    </rPh>
    <rPh sb="6" eb="7">
      <t>コク</t>
    </rPh>
    <rPh sb="8" eb="9">
      <t>ショ</t>
    </rPh>
    <phoneticPr fontId="11"/>
  </si>
  <si>
    <t>財務理事</t>
    <rPh sb="0" eb="2">
      <t>ザイム</t>
    </rPh>
    <rPh sb="2" eb="4">
      <t>リジ</t>
    </rPh>
    <phoneticPr fontId="11"/>
  </si>
  <si>
    <r>
      <t>　</t>
    </r>
    <r>
      <rPr>
        <sz val="12"/>
        <rFont val="ＭＳ Ｐ明朝"/>
        <family val="1"/>
        <charset val="128"/>
      </rPr>
      <t>　開催後２週間以内を目途に提出して下さい　　</t>
    </r>
    <phoneticPr fontId="11"/>
  </si>
  <si>
    <t>班長・委員長・報告者</t>
    <rPh sb="0" eb="2">
      <t>ハンチョウ</t>
    </rPh>
    <rPh sb="3" eb="6">
      <t>イインチョウ</t>
    </rPh>
    <rPh sb="7" eb="10">
      <t>ホウコクシャ</t>
    </rPh>
    <phoneticPr fontId="11"/>
  </si>
  <si>
    <t>←テキスト入力</t>
    <rPh sb="5" eb="7">
      <t>ニュウリョク</t>
    </rPh>
    <phoneticPr fontId="11"/>
  </si>
  <si>
    <t>このページは財務委員会が管理しています．</t>
    <rPh sb="6" eb="8">
      <t>ザイム</t>
    </rPh>
    <rPh sb="8" eb="11">
      <t>イインカイ</t>
    </rPh>
    <rPh sb="12" eb="14">
      <t>カンリ</t>
    </rPh>
    <phoneticPr fontId="11"/>
  </si>
  <si>
    <t>このページは総務委員会が管理しています．</t>
    <rPh sb="6" eb="8">
      <t>ソウム</t>
    </rPh>
    <rPh sb="8" eb="11">
      <t>イインカイ</t>
    </rPh>
    <rPh sb="12" eb="14">
      <t>カンリ</t>
    </rPh>
    <phoneticPr fontId="11"/>
  </si>
  <si>
    <t>氏名</t>
    <rPh sb="0" eb="2">
      <t>シメイ</t>
    </rPh>
    <phoneticPr fontId="22"/>
  </si>
  <si>
    <t>演者1</t>
    <rPh sb="0" eb="2">
      <t>エンジャ</t>
    </rPh>
    <phoneticPr fontId="22"/>
  </si>
  <si>
    <t>演者2</t>
    <rPh sb="0" eb="2">
      <t>エンジャ</t>
    </rPh>
    <phoneticPr fontId="22"/>
  </si>
  <si>
    <t>演者3</t>
    <rPh sb="0" eb="2">
      <t>エンジャ</t>
    </rPh>
    <phoneticPr fontId="22"/>
  </si>
  <si>
    <t>演者4</t>
    <rPh sb="0" eb="2">
      <t>エンジャ</t>
    </rPh>
    <phoneticPr fontId="22"/>
  </si>
  <si>
    <t>演者5</t>
    <rPh sb="0" eb="2">
      <t>エンジャ</t>
    </rPh>
    <phoneticPr fontId="22"/>
  </si>
  <si>
    <t>チューター1</t>
    <phoneticPr fontId="22"/>
  </si>
  <si>
    <t>チューター2</t>
  </si>
  <si>
    <t>チューター3</t>
  </si>
  <si>
    <t>チューター4</t>
  </si>
  <si>
    <t>チューター5</t>
  </si>
  <si>
    <t>チューター6</t>
  </si>
  <si>
    <t>会場賃借料（概算）</t>
    <rPh sb="0" eb="2">
      <t>カイジョウ</t>
    </rPh>
    <rPh sb="2" eb="5">
      <t>チンシャクリョウ</t>
    </rPh>
    <rPh sb="6" eb="8">
      <t>ガイサン</t>
    </rPh>
    <phoneticPr fontId="22"/>
  </si>
  <si>
    <t>チラシ印刷費</t>
    <rPh sb="3" eb="5">
      <t>インサツ</t>
    </rPh>
    <rPh sb="5" eb="6">
      <t>ヒ</t>
    </rPh>
    <phoneticPr fontId="22"/>
  </si>
  <si>
    <t>その他の経費</t>
    <rPh sb="2" eb="3">
      <t>タ</t>
    </rPh>
    <rPh sb="4" eb="6">
      <t>ケイヒ</t>
    </rPh>
    <phoneticPr fontId="22"/>
  </si>
  <si>
    <t>受付・会場係・座長1</t>
    <rPh sb="0" eb="2">
      <t>ウケツケ</t>
    </rPh>
    <rPh sb="3" eb="5">
      <t>カイジョウ</t>
    </rPh>
    <rPh sb="5" eb="6">
      <t>ガカリ</t>
    </rPh>
    <rPh sb="7" eb="9">
      <t>ザチョウ</t>
    </rPh>
    <phoneticPr fontId="11"/>
  </si>
  <si>
    <t>受付・会場係・座長2</t>
    <rPh sb="0" eb="2">
      <t>ウケツケ</t>
    </rPh>
    <rPh sb="3" eb="5">
      <t>カイジョウ</t>
    </rPh>
    <rPh sb="5" eb="6">
      <t>ガカリ</t>
    </rPh>
    <rPh sb="7" eb="9">
      <t>ザチョウ</t>
    </rPh>
    <phoneticPr fontId="11"/>
  </si>
  <si>
    <t>受付・会場係・座長3</t>
    <rPh sb="0" eb="2">
      <t>ウケツケ</t>
    </rPh>
    <rPh sb="3" eb="5">
      <t>カイジョウ</t>
    </rPh>
    <rPh sb="5" eb="6">
      <t>ガカリ</t>
    </rPh>
    <rPh sb="7" eb="9">
      <t>ザチョウ</t>
    </rPh>
    <phoneticPr fontId="11"/>
  </si>
  <si>
    <t>受付・会場係・座長4</t>
    <rPh sb="0" eb="2">
      <t>ウケツケ</t>
    </rPh>
    <rPh sb="3" eb="5">
      <t>カイジョウ</t>
    </rPh>
    <rPh sb="5" eb="6">
      <t>ガカリ</t>
    </rPh>
    <rPh sb="7" eb="9">
      <t>ザチョウ</t>
    </rPh>
    <phoneticPr fontId="11"/>
  </si>
  <si>
    <t>受付・会場係・座長5</t>
    <rPh sb="0" eb="2">
      <t>ウケツケ</t>
    </rPh>
    <rPh sb="3" eb="5">
      <t>カイジョウ</t>
    </rPh>
    <rPh sb="5" eb="6">
      <t>ガカリ</t>
    </rPh>
    <rPh sb="7" eb="9">
      <t>ザチョウ</t>
    </rPh>
    <phoneticPr fontId="11"/>
  </si>
  <si>
    <t>受付・会場係・座長6</t>
    <rPh sb="0" eb="2">
      <t>ウケツケ</t>
    </rPh>
    <rPh sb="3" eb="5">
      <t>カイジョウ</t>
    </rPh>
    <rPh sb="5" eb="6">
      <t>ガカリ</t>
    </rPh>
    <rPh sb="7" eb="9">
      <t>ザチョウ</t>
    </rPh>
    <phoneticPr fontId="11"/>
  </si>
  <si>
    <t>受付・会場係・座長7</t>
    <rPh sb="0" eb="2">
      <t>ウケツケ</t>
    </rPh>
    <rPh sb="3" eb="5">
      <t>カイジョウ</t>
    </rPh>
    <rPh sb="5" eb="6">
      <t>ガカリ</t>
    </rPh>
    <rPh sb="7" eb="9">
      <t>ザチョウ</t>
    </rPh>
    <phoneticPr fontId="11"/>
  </si>
  <si>
    <t>受付・会場係・座長8</t>
    <rPh sb="0" eb="2">
      <t>ウケツケ</t>
    </rPh>
    <rPh sb="3" eb="5">
      <t>カイジョウ</t>
    </rPh>
    <rPh sb="5" eb="6">
      <t>ガカリ</t>
    </rPh>
    <rPh sb="7" eb="9">
      <t>ザチョウ</t>
    </rPh>
    <phoneticPr fontId="11"/>
  </si>
  <si>
    <r>
      <t>　予算立案時（事業開催3ヶ月前）も</t>
    </r>
    <r>
      <rPr>
        <b/>
        <sz val="16"/>
        <color rgb="FFFF0000"/>
        <rFont val="ＭＳ Ｐゴシック"/>
        <family val="3"/>
        <charset val="128"/>
        <scheme val="major"/>
      </rPr>
      <t>見込み</t>
    </r>
    <r>
      <rPr>
        <sz val="16"/>
        <color rgb="FFFF0000"/>
        <rFont val="ＭＳ Ｐゴシック"/>
        <family val="3"/>
        <charset val="128"/>
        <scheme val="major"/>
      </rPr>
      <t>で記載してください</t>
    </r>
    <rPh sb="1" eb="3">
      <t>ヨサン</t>
    </rPh>
    <rPh sb="3" eb="5">
      <t>リツアン</t>
    </rPh>
    <rPh sb="5" eb="6">
      <t>ジ</t>
    </rPh>
    <rPh sb="7" eb="9">
      <t>ジギョウ</t>
    </rPh>
    <rPh sb="9" eb="11">
      <t>カイサイ</t>
    </rPh>
    <rPh sb="13" eb="14">
      <t>ゲツ</t>
    </rPh>
    <rPh sb="14" eb="15">
      <t>マエ</t>
    </rPh>
    <rPh sb="17" eb="19">
      <t>ミコミ</t>
    </rPh>
    <rPh sb="21" eb="23">
      <t>キサイ</t>
    </rPh>
    <phoneticPr fontId="11"/>
  </si>
  <si>
    <t>種類</t>
    <rPh sb="0" eb="2">
      <t>シュルイ</t>
    </rPh>
    <phoneticPr fontId="11"/>
  </si>
  <si>
    <t>事務用品箱必要物品チェック表</t>
    <rPh sb="0" eb="2">
      <t>ジム</t>
    </rPh>
    <rPh sb="2" eb="4">
      <t>ヨウヒン</t>
    </rPh>
    <rPh sb="4" eb="5">
      <t>バコ</t>
    </rPh>
    <rPh sb="5" eb="7">
      <t>ヒツヨウ</t>
    </rPh>
    <rPh sb="7" eb="9">
      <t>ブッピン</t>
    </rPh>
    <rPh sb="13" eb="14">
      <t>ヒョウ</t>
    </rPh>
    <phoneticPr fontId="11"/>
  </si>
  <si>
    <t>○又は×</t>
    <rPh sb="1" eb="2">
      <t>マタ</t>
    </rPh>
    <phoneticPr fontId="11"/>
  </si>
  <si>
    <t>●プロジェクター</t>
    <phoneticPr fontId="11"/>
  </si>
  <si>
    <t>●ボイスレコーダー</t>
    <phoneticPr fontId="11"/>
  </si>
  <si>
    <t>●部会封筒(長3)</t>
    <rPh sb="1" eb="3">
      <t>ブカイ</t>
    </rPh>
    <rPh sb="3" eb="5">
      <t>フウトウ</t>
    </rPh>
    <rPh sb="6" eb="7">
      <t>ナガ</t>
    </rPh>
    <phoneticPr fontId="11"/>
  </si>
  <si>
    <t>●指示棒</t>
    <rPh sb="1" eb="3">
      <t>シジ</t>
    </rPh>
    <rPh sb="3" eb="4">
      <t>ボウ</t>
    </rPh>
    <phoneticPr fontId="11"/>
  </si>
  <si>
    <t>●手書き領収書(複写)</t>
    <rPh sb="1" eb="3">
      <t>テガ</t>
    </rPh>
    <rPh sb="4" eb="7">
      <t>リョウシュウショ</t>
    </rPh>
    <rPh sb="8" eb="10">
      <t>フクシャ</t>
    </rPh>
    <phoneticPr fontId="11"/>
  </si>
  <si>
    <t>●筆記用具セット7点</t>
    <rPh sb="1" eb="3">
      <t>ヒッキ</t>
    </rPh>
    <rPh sb="3" eb="5">
      <t>ヨウグ</t>
    </rPh>
    <rPh sb="9" eb="10">
      <t>テン</t>
    </rPh>
    <phoneticPr fontId="11"/>
  </si>
  <si>
    <t>筆記用具</t>
    <rPh sb="0" eb="2">
      <t>ヒッキ</t>
    </rPh>
    <rPh sb="2" eb="4">
      <t>ヨウグ</t>
    </rPh>
    <phoneticPr fontId="11"/>
  </si>
  <si>
    <t>ハサミ</t>
    <phoneticPr fontId="11"/>
  </si>
  <si>
    <t>カッター</t>
    <phoneticPr fontId="11"/>
  </si>
  <si>
    <t>ホチキス</t>
    <phoneticPr fontId="11"/>
  </si>
  <si>
    <t>クリップ</t>
    <phoneticPr fontId="11"/>
  </si>
  <si>
    <t>セロテープ</t>
    <phoneticPr fontId="11"/>
  </si>
  <si>
    <t>スタンプ台</t>
    <rPh sb="4" eb="5">
      <t>ダイ</t>
    </rPh>
    <phoneticPr fontId="11"/>
  </si>
  <si>
    <t>●パワーポインター</t>
    <phoneticPr fontId="11"/>
  </si>
  <si>
    <t>No.</t>
    <phoneticPr fontId="11"/>
  </si>
  <si>
    <t>会員番号</t>
    <rPh sb="0" eb="2">
      <t>カイイン</t>
    </rPh>
    <rPh sb="2" eb="4">
      <t>バンゴウ</t>
    </rPh>
    <phoneticPr fontId="11"/>
  </si>
  <si>
    <t>氏　名　</t>
    <rPh sb="0" eb="1">
      <t>シ</t>
    </rPh>
    <rPh sb="2" eb="3">
      <t>メイ</t>
    </rPh>
    <phoneticPr fontId="11"/>
  </si>
  <si>
    <t>所属施設</t>
    <rPh sb="0" eb="2">
      <t>ショゾク</t>
    </rPh>
    <rPh sb="2" eb="4">
      <t>シセツ</t>
    </rPh>
    <phoneticPr fontId="11"/>
  </si>
  <si>
    <t>入会申し込み手続き中は会員扱いになります．</t>
    <rPh sb="0" eb="2">
      <t>ニュウカイ</t>
    </rPh>
    <rPh sb="2" eb="3">
      <t>モウ</t>
    </rPh>
    <rPh sb="4" eb="5">
      <t>コ</t>
    </rPh>
    <rPh sb="6" eb="8">
      <t>テツヅ</t>
    </rPh>
    <rPh sb="9" eb="10">
      <t>チュウ</t>
    </rPh>
    <rPh sb="11" eb="13">
      <t>カイイン</t>
    </rPh>
    <rPh sb="13" eb="14">
      <t>アツカ</t>
    </rPh>
    <phoneticPr fontId="11"/>
  </si>
  <si>
    <t>No.</t>
    <phoneticPr fontId="11"/>
  </si>
  <si>
    <t>学生証を確認すること．</t>
    <rPh sb="0" eb="3">
      <t>ガクセイショウ</t>
    </rPh>
    <rPh sb="4" eb="6">
      <t>カクニン</t>
    </rPh>
    <phoneticPr fontId="11"/>
  </si>
  <si>
    <t>研究委員会委員長</t>
    <rPh sb="0" eb="2">
      <t>ケンキュウ</t>
    </rPh>
    <rPh sb="2" eb="5">
      <t>イインカイ</t>
    </rPh>
    <rPh sb="5" eb="8">
      <t>イインチョウ</t>
    </rPh>
    <phoneticPr fontId="11"/>
  </si>
  <si>
    <t>担当財務委員</t>
    <rPh sb="0" eb="2">
      <t>タントウ</t>
    </rPh>
    <rPh sb="2" eb="4">
      <t>ザイム</t>
    </rPh>
    <rPh sb="4" eb="6">
      <t>イイン</t>
    </rPh>
    <phoneticPr fontId="11"/>
  </si>
  <si>
    <t>担当財務委員</t>
    <rPh sb="0" eb="2">
      <t>タントウ</t>
    </rPh>
    <rPh sb="2" eb="4">
      <t>ザイム</t>
    </rPh>
    <rPh sb="4" eb="6">
      <t>イイン</t>
    </rPh>
    <phoneticPr fontId="11"/>
  </si>
  <si>
    <t>東京都診療放射線技師会</t>
    <rPh sb="0" eb="3">
      <t>トウキョウト</t>
    </rPh>
    <rPh sb="3" eb="5">
      <t>シンリョウ</t>
    </rPh>
    <rPh sb="5" eb="8">
      <t>ホウシャセン</t>
    </rPh>
    <rPh sb="8" eb="10">
      <t>ギシ</t>
    </rPh>
    <rPh sb="10" eb="11">
      <t>カイ</t>
    </rPh>
    <phoneticPr fontId="11"/>
  </si>
  <si>
    <t>PCと同日に発送致します．
不要の場合は早めに事務局までご連絡ください。</t>
    <rPh sb="3" eb="5">
      <t>ドウジツ</t>
    </rPh>
    <rPh sb="6" eb="8">
      <t>ハッソウ</t>
    </rPh>
    <rPh sb="8" eb="9">
      <t>イタ</t>
    </rPh>
    <rPh sb="14" eb="16">
      <t>フヨウ</t>
    </rPh>
    <rPh sb="17" eb="19">
      <t>バアイ</t>
    </rPh>
    <rPh sb="20" eb="21">
      <t>ハヤ</t>
    </rPh>
    <rPh sb="23" eb="26">
      <t>ジムキョク</t>
    </rPh>
    <rPh sb="29" eb="31">
      <t>レンラク</t>
    </rPh>
    <phoneticPr fontId="11"/>
  </si>
  <si>
    <t>※上記以外の物品につきましては、事務局までお問い合わせください。</t>
    <rPh sb="1" eb="3">
      <t>ジョウキ</t>
    </rPh>
    <rPh sb="3" eb="5">
      <t>イガイ</t>
    </rPh>
    <rPh sb="6" eb="8">
      <t>ブッピン</t>
    </rPh>
    <rPh sb="16" eb="19">
      <t>ジムキョク</t>
    </rPh>
    <rPh sb="22" eb="23">
      <t>ト</t>
    </rPh>
    <rPh sb="24" eb="25">
      <t>ア</t>
    </rPh>
    <phoneticPr fontId="11"/>
  </si>
  <si>
    <t>出発地</t>
    <rPh sb="0" eb="2">
      <t>シュッパツ</t>
    </rPh>
    <rPh sb="2" eb="3">
      <t>チ</t>
    </rPh>
    <phoneticPr fontId="22"/>
  </si>
  <si>
    <t>開催地</t>
    <rPh sb="0" eb="3">
      <t>カイサイチ</t>
    </rPh>
    <phoneticPr fontId="22"/>
  </si>
  <si>
    <t>市外運賃</t>
    <rPh sb="0" eb="2">
      <t>シガイ</t>
    </rPh>
    <rPh sb="2" eb="4">
      <t>ウンチン</t>
    </rPh>
    <phoneticPr fontId="22"/>
  </si>
  <si>
    <t>特急料金</t>
    <rPh sb="0" eb="2">
      <t>トッキュウ</t>
    </rPh>
    <rPh sb="2" eb="4">
      <t>リョウキン</t>
    </rPh>
    <phoneticPr fontId="22"/>
  </si>
  <si>
    <t>宿泊</t>
    <rPh sb="0" eb="2">
      <t>シュクハク</t>
    </rPh>
    <phoneticPr fontId="22"/>
  </si>
  <si>
    <t>市内交通費</t>
    <rPh sb="0" eb="2">
      <t>シナイ</t>
    </rPh>
    <rPh sb="2" eb="5">
      <t>コウツウヒ</t>
    </rPh>
    <phoneticPr fontId="22"/>
  </si>
  <si>
    <t>支給額</t>
    <rPh sb="0" eb="2">
      <t>シキュウ</t>
    </rPh>
    <rPh sb="2" eb="3">
      <t>ガク</t>
    </rPh>
    <phoneticPr fontId="22"/>
  </si>
  <si>
    <t>往路</t>
    <rPh sb="0" eb="2">
      <t>オウロ</t>
    </rPh>
    <phoneticPr fontId="22"/>
  </si>
  <si>
    <t>復路</t>
    <rPh sb="0" eb="2">
      <t>フクロ</t>
    </rPh>
    <phoneticPr fontId="22"/>
  </si>
  <si>
    <t>(10,000/泊)</t>
    <rPh sb="8" eb="9">
      <t>ハク</t>
    </rPh>
    <phoneticPr fontId="22"/>
  </si>
  <si>
    <t>所得税，復興特別税②</t>
    <rPh sb="0" eb="3">
      <t>ショトクゼイ</t>
    </rPh>
    <rPh sb="4" eb="6">
      <t>フッコウ</t>
    </rPh>
    <rPh sb="6" eb="8">
      <t>トクベツ</t>
    </rPh>
    <rPh sb="8" eb="9">
      <t>ゼイ</t>
    </rPh>
    <phoneticPr fontId="22"/>
  </si>
  <si>
    <t>支給額①＋②</t>
    <rPh sb="0" eb="3">
      <t>シキュウガク</t>
    </rPh>
    <phoneticPr fontId="22"/>
  </si>
  <si>
    <t>住所</t>
    <rPh sb="0" eb="2">
      <t>ジュウショ</t>
    </rPh>
    <phoneticPr fontId="22"/>
  </si>
  <si>
    <t>※他の役委員や学生が手伝う予定があるときは，上に記載してください．</t>
    <rPh sb="1" eb="2">
      <t>タ</t>
    </rPh>
    <rPh sb="3" eb="4">
      <t>ヤク</t>
    </rPh>
    <rPh sb="4" eb="6">
      <t>イイン</t>
    </rPh>
    <rPh sb="10" eb="12">
      <t>テツダ</t>
    </rPh>
    <rPh sb="13" eb="15">
      <t>ヨテイ</t>
    </rPh>
    <rPh sb="22" eb="23">
      <t>ウエ</t>
    </rPh>
    <rPh sb="24" eb="26">
      <t>キサイ</t>
    </rPh>
    <phoneticPr fontId="11"/>
  </si>
  <si>
    <t>開催時刻</t>
    <rPh sb="0" eb="2">
      <t>カイサイ</t>
    </rPh>
    <rPh sb="2" eb="4">
      <t>ジコク</t>
    </rPh>
    <phoneticPr fontId="11"/>
  </si>
  <si>
    <t>～</t>
    <phoneticPr fontId="11"/>
  </si>
  <si>
    <t>諸謝金</t>
    <phoneticPr fontId="11"/>
  </si>
  <si>
    <t>開催日時</t>
    <rPh sb="0" eb="3">
      <t>カイサイビ</t>
    </rPh>
    <rPh sb="3" eb="4">
      <t>ジ</t>
    </rPh>
    <phoneticPr fontId="11"/>
  </si>
  <si>
    <t>消化器撮影技術研究班</t>
  </si>
  <si>
    <t>開催前</t>
    <rPh sb="0" eb="2">
      <t>カイサイ</t>
    </rPh>
    <rPh sb="2" eb="3">
      <t>マエ</t>
    </rPh>
    <phoneticPr fontId="11"/>
  </si>
  <si>
    <t>開催後</t>
    <rPh sb="0" eb="2">
      <t>カイサイ</t>
    </rPh>
    <rPh sb="2" eb="3">
      <t>ゴ</t>
    </rPh>
    <phoneticPr fontId="11"/>
  </si>
  <si>
    <t>ただちに残金を下記までご持参いただくか，お振込みください（振込先は担当財務にお尋ねください）．</t>
    <rPh sb="4" eb="6">
      <t>ザンキン</t>
    </rPh>
    <rPh sb="7" eb="9">
      <t>カキ</t>
    </rPh>
    <rPh sb="12" eb="14">
      <t>ジサン</t>
    </rPh>
    <rPh sb="21" eb="23">
      <t>フリコミ</t>
    </rPh>
    <rPh sb="29" eb="32">
      <t>フリコミサキ</t>
    </rPh>
    <rPh sb="33" eb="35">
      <t>タントウ</t>
    </rPh>
    <rPh sb="35" eb="37">
      <t>ザイム</t>
    </rPh>
    <rPh sb="39" eb="40">
      <t>タズ</t>
    </rPh>
    <phoneticPr fontId="11"/>
  </si>
  <si>
    <t>担当財務委員</t>
    <rPh sb="0" eb="2">
      <t>タントウ</t>
    </rPh>
    <rPh sb="2" eb="4">
      <t>ザイム</t>
    </rPh>
    <rPh sb="4" eb="6">
      <t>イイン</t>
    </rPh>
    <phoneticPr fontId="11"/>
  </si>
  <si>
    <t>事業後2週間を目途に事業計画書兼報告書を完成させ，下記へメール送信してください</t>
    <rPh sb="0" eb="2">
      <t>ジギョウ</t>
    </rPh>
    <rPh sb="2" eb="3">
      <t>ゴ</t>
    </rPh>
    <rPh sb="4" eb="6">
      <t>シュウカン</t>
    </rPh>
    <rPh sb="7" eb="9">
      <t>メド</t>
    </rPh>
    <phoneticPr fontId="11"/>
  </si>
  <si>
    <t>東京支部事務局</t>
    <rPh sb="0" eb="2">
      <t>トウキョウ</t>
    </rPh>
    <rPh sb="2" eb="4">
      <t>シブ</t>
    </rPh>
    <rPh sb="4" eb="7">
      <t>ジムキョク</t>
    </rPh>
    <phoneticPr fontId="11"/>
  </si>
  <si>
    <t>総務委員会委員長</t>
    <rPh sb="0" eb="5">
      <t>ソウムイインカイ</t>
    </rPh>
    <rPh sb="5" eb="8">
      <t>イインチョウ</t>
    </rPh>
    <phoneticPr fontId="11"/>
  </si>
  <si>
    <t>公益社団法人　日本放射線技術学会　東京支部支部長　殿</t>
    <rPh sb="0" eb="2">
      <t>コウエキ</t>
    </rPh>
    <rPh sb="2" eb="4">
      <t>シャダン</t>
    </rPh>
    <rPh sb="4" eb="6">
      <t>ホウジン</t>
    </rPh>
    <rPh sb="7" eb="16">
      <t>ニホン</t>
    </rPh>
    <rPh sb="17" eb="19">
      <t>トウキョウ</t>
    </rPh>
    <rPh sb="19" eb="21">
      <t>シブ</t>
    </rPh>
    <rPh sb="21" eb="24">
      <t>シブチョウ</t>
    </rPh>
    <rPh sb="25" eb="26">
      <t>ドノ</t>
    </rPh>
    <phoneticPr fontId="11"/>
  </si>
  <si>
    <t>支部長</t>
    <rPh sb="0" eb="3">
      <t>シブチョウ</t>
    </rPh>
    <phoneticPr fontId="11"/>
  </si>
  <si>
    <t>副支部長</t>
    <rPh sb="0" eb="1">
      <t>フク</t>
    </rPh>
    <rPh sb="1" eb="4">
      <t>シブチョウ</t>
    </rPh>
    <rPh sb="2" eb="4">
      <t>ブチョウ</t>
    </rPh>
    <phoneticPr fontId="11"/>
  </si>
  <si>
    <t>謝金　支給額（手取り額）①</t>
    <rPh sb="0" eb="2">
      <t>シャキン</t>
    </rPh>
    <rPh sb="3" eb="6">
      <t>シキュウガク</t>
    </rPh>
    <rPh sb="7" eb="9">
      <t>テド</t>
    </rPh>
    <rPh sb="10" eb="11">
      <t>ガク</t>
    </rPh>
    <phoneticPr fontId="22"/>
  </si>
  <si>
    <t>公益社団法人　日本放射線技術学会東京支部　殿</t>
    <phoneticPr fontId="11"/>
  </si>
  <si>
    <t>印</t>
    <rPh sb="0" eb="1">
      <t>イン</t>
    </rPh>
    <phoneticPr fontId="11"/>
  </si>
  <si>
    <t>「会員」とは日本放射線技術学会の会員および賛助会員企業の社員（2名まで）を指します．</t>
    <rPh sb="1" eb="3">
      <t>カイイン</t>
    </rPh>
    <rPh sb="6" eb="8">
      <t>ニホン</t>
    </rPh>
    <rPh sb="8" eb="11">
      <t>ホウシャセン</t>
    </rPh>
    <rPh sb="11" eb="13">
      <t>ギジュツ</t>
    </rPh>
    <rPh sb="13" eb="15">
      <t>ガッカイ</t>
    </rPh>
    <rPh sb="16" eb="18">
      <t>カイイン</t>
    </rPh>
    <rPh sb="21" eb="23">
      <t>サンジョ</t>
    </rPh>
    <rPh sb="23" eb="25">
      <t>カイイン</t>
    </rPh>
    <rPh sb="25" eb="27">
      <t>キギョウ</t>
    </rPh>
    <rPh sb="28" eb="30">
      <t>シャイン</t>
    </rPh>
    <rPh sb="32" eb="33">
      <t>メイ</t>
    </rPh>
    <rPh sb="37" eb="38">
      <t>サ</t>
    </rPh>
    <phoneticPr fontId="11"/>
  </si>
  <si>
    <t>学術大会事業収入</t>
    <rPh sb="0" eb="2">
      <t>ガクジュツ</t>
    </rPh>
    <rPh sb="2" eb="4">
      <t>タイカイ</t>
    </rPh>
    <rPh sb="4" eb="6">
      <t>ジギョウ</t>
    </rPh>
    <rPh sb="6" eb="8">
      <t>シュウニュウ</t>
    </rPh>
    <phoneticPr fontId="11"/>
  </si>
  <si>
    <t>事業活動収入</t>
    <rPh sb="0" eb="2">
      <t>ジギョウ</t>
    </rPh>
    <rPh sb="2" eb="4">
      <t>カツドウ</t>
    </rPh>
    <rPh sb="4" eb="6">
      <t>シュウニュウ</t>
    </rPh>
    <phoneticPr fontId="11"/>
  </si>
  <si>
    <t>事業活動支出</t>
    <rPh sb="0" eb="2">
      <t>ジギョウ</t>
    </rPh>
    <rPh sb="2" eb="4">
      <t>カツドウ</t>
    </rPh>
    <rPh sb="4" eb="6">
      <t>シシュツ</t>
    </rPh>
    <phoneticPr fontId="11"/>
  </si>
  <si>
    <t>財務委員会</t>
  </si>
  <si>
    <t>摘要</t>
    <rPh sb="0" eb="2">
      <t>テキヨウ</t>
    </rPh>
    <phoneticPr fontId="11"/>
  </si>
  <si>
    <t>研究班合同</t>
    <phoneticPr fontId="11"/>
  </si>
  <si>
    <t>画像研究班</t>
    <rPh sb="0" eb="2">
      <t>ガゾウ</t>
    </rPh>
    <rPh sb="2" eb="4">
      <t>ケンキュウ</t>
    </rPh>
    <phoneticPr fontId="29"/>
  </si>
  <si>
    <t>医療情報研究班</t>
    <rPh sb="0" eb="7">
      <t>イリョウジョウホウケンキュウハン</t>
    </rPh>
    <phoneticPr fontId="29"/>
  </si>
  <si>
    <t>放射線管理・防護・計測研究班</t>
    <rPh sb="0" eb="3">
      <t>ホウシャセン</t>
    </rPh>
    <rPh sb="6" eb="8">
      <t>ボウゴ</t>
    </rPh>
    <rPh sb="9" eb="11">
      <t>ケイソク</t>
    </rPh>
    <rPh sb="11" eb="13">
      <t>ケンキュウ</t>
    </rPh>
    <rPh sb="13" eb="14">
      <t>ハン</t>
    </rPh>
    <phoneticPr fontId="29"/>
  </si>
  <si>
    <t>核医学技術研究班</t>
    <rPh sb="0" eb="1">
      <t>カク</t>
    </rPh>
    <rPh sb="1" eb="3">
      <t>イガク</t>
    </rPh>
    <rPh sb="3" eb="5">
      <t>ギジュツ</t>
    </rPh>
    <rPh sb="5" eb="7">
      <t>ケンキュウ</t>
    </rPh>
    <rPh sb="7" eb="8">
      <t>ハン</t>
    </rPh>
    <phoneticPr fontId="29"/>
  </si>
  <si>
    <t>放射線治療技術研究班</t>
    <rPh sb="0" eb="3">
      <t>ホウシャセン</t>
    </rPh>
    <rPh sb="3" eb="5">
      <t>チリョウ</t>
    </rPh>
    <rPh sb="5" eb="7">
      <t>ギジュツ</t>
    </rPh>
    <rPh sb="7" eb="9">
      <t>ケンキュウ</t>
    </rPh>
    <rPh sb="9" eb="10">
      <t>ハン</t>
    </rPh>
    <phoneticPr fontId="29"/>
  </si>
  <si>
    <t>一般撮影技術研究班</t>
    <rPh sb="0" eb="2">
      <t>イッパン</t>
    </rPh>
    <rPh sb="2" eb="4">
      <t>サツエイ</t>
    </rPh>
    <rPh sb="4" eb="6">
      <t>ギジュツ</t>
    </rPh>
    <rPh sb="6" eb="8">
      <t>ケンキュウ</t>
    </rPh>
    <rPh sb="8" eb="9">
      <t>ハン</t>
    </rPh>
    <phoneticPr fontId="29"/>
  </si>
  <si>
    <t>血管撮影技術研究班</t>
    <rPh sb="0" eb="2">
      <t>ケッカン</t>
    </rPh>
    <rPh sb="2" eb="4">
      <t>サツエイ</t>
    </rPh>
    <rPh sb="4" eb="6">
      <t>ギジュツ</t>
    </rPh>
    <rPh sb="6" eb="8">
      <t>ケンキュウ</t>
    </rPh>
    <rPh sb="8" eb="9">
      <t>ハン</t>
    </rPh>
    <phoneticPr fontId="29"/>
  </si>
  <si>
    <t>超音波技術研究班</t>
    <rPh sb="0" eb="3">
      <t>チョウオンパ</t>
    </rPh>
    <rPh sb="3" eb="5">
      <t>ギジュツ</t>
    </rPh>
    <rPh sb="5" eb="8">
      <t>ケンキュウハン</t>
    </rPh>
    <phoneticPr fontId="29"/>
  </si>
  <si>
    <t>乳房撮影技術研究班</t>
    <rPh sb="0" eb="2">
      <t>ニュウボウ</t>
    </rPh>
    <rPh sb="2" eb="4">
      <t>サツエイ</t>
    </rPh>
    <rPh sb="4" eb="6">
      <t>ギジュツ</t>
    </rPh>
    <rPh sb="6" eb="8">
      <t>ケンキュウ</t>
    </rPh>
    <rPh sb="8" eb="9">
      <t>ハン</t>
    </rPh>
    <phoneticPr fontId="29"/>
  </si>
  <si>
    <t>CT撮影技術研究班</t>
    <rPh sb="2" eb="4">
      <t>サツエイ</t>
    </rPh>
    <rPh sb="4" eb="6">
      <t>ギジュツ</t>
    </rPh>
    <rPh sb="6" eb="9">
      <t>ケンキュウハン</t>
    </rPh>
    <phoneticPr fontId="29"/>
  </si>
  <si>
    <t>MR撮像技術研究班</t>
    <rPh sb="3" eb="4">
      <t>ゾウ</t>
    </rPh>
    <phoneticPr fontId="29"/>
  </si>
  <si>
    <t>企画委員会</t>
    <rPh sb="0" eb="2">
      <t>キカク</t>
    </rPh>
    <rPh sb="2" eb="5">
      <t>イインカイ</t>
    </rPh>
    <phoneticPr fontId="29"/>
  </si>
  <si>
    <t>編集広報委員会</t>
    <rPh sb="0" eb="2">
      <t>ヘンシュウ</t>
    </rPh>
    <rPh sb="2" eb="4">
      <t>コウホウ</t>
    </rPh>
    <phoneticPr fontId="29"/>
  </si>
  <si>
    <t>学術委員会</t>
    <rPh sb="0" eb="2">
      <t>ガクジュツ</t>
    </rPh>
    <rPh sb="2" eb="5">
      <t>イインカイ</t>
    </rPh>
    <phoneticPr fontId="29"/>
  </si>
  <si>
    <t>関連学委員会</t>
    <rPh sb="0" eb="2">
      <t>カンレン</t>
    </rPh>
    <rPh sb="2" eb="3">
      <t>ガク</t>
    </rPh>
    <rPh sb="3" eb="6">
      <t>イインカイ</t>
    </rPh>
    <phoneticPr fontId="29"/>
  </si>
  <si>
    <t>国際化推進委員会</t>
    <rPh sb="0" eb="3">
      <t>コクサイカ</t>
    </rPh>
    <rPh sb="3" eb="5">
      <t>スイシン</t>
    </rPh>
    <rPh sb="5" eb="8">
      <t>イインカイ</t>
    </rPh>
    <phoneticPr fontId="29"/>
  </si>
  <si>
    <t xml:space="preserve">所属施設
</t>
    <rPh sb="0" eb="2">
      <t>ショゾク</t>
    </rPh>
    <rPh sb="2" eb="4">
      <t>シセツ</t>
    </rPh>
    <phoneticPr fontId="22"/>
  </si>
  <si>
    <t>「学生」とは専ら学業を行い，放射線技師養成課程就学している者を指す．</t>
    <rPh sb="1" eb="3">
      <t>ガクセイ</t>
    </rPh>
    <rPh sb="6" eb="7">
      <t>モッパ</t>
    </rPh>
    <rPh sb="8" eb="10">
      <t>ガクギョウ</t>
    </rPh>
    <rPh sb="11" eb="12">
      <t>オコナ</t>
    </rPh>
    <rPh sb="14" eb="17">
      <t>ホウシャセン</t>
    </rPh>
    <rPh sb="17" eb="19">
      <t>ギシ</t>
    </rPh>
    <rPh sb="19" eb="21">
      <t>ヨウセイ</t>
    </rPh>
    <rPh sb="21" eb="23">
      <t>カテイ</t>
    </rPh>
    <rPh sb="23" eb="25">
      <t>シュウガク</t>
    </rPh>
    <rPh sb="29" eb="30">
      <t>モノ</t>
    </rPh>
    <rPh sb="31" eb="32">
      <t>サ</t>
    </rPh>
    <phoneticPr fontId="11"/>
  </si>
  <si>
    <t>東京以外の支部に所属している方も会員扱いになります．</t>
    <rPh sb="0" eb="2">
      <t>トウキョウ</t>
    </rPh>
    <rPh sb="2" eb="4">
      <t>イガイ</t>
    </rPh>
    <rPh sb="5" eb="7">
      <t>シブ</t>
    </rPh>
    <rPh sb="8" eb="10">
      <t>ショゾク</t>
    </rPh>
    <rPh sb="14" eb="15">
      <t>カタ</t>
    </rPh>
    <rPh sb="16" eb="18">
      <t>カイイン</t>
    </rPh>
    <rPh sb="18" eb="19">
      <t>アツカ</t>
    </rPh>
    <phoneticPr fontId="11"/>
  </si>
  <si>
    <t>日本放射線技術学会東京支部</t>
    <rPh sb="0" eb="1">
      <t>ヒ</t>
    </rPh>
    <rPh sb="1" eb="2">
      <t>ホン</t>
    </rPh>
    <rPh sb="2" eb="5">
      <t>ホウシャセン</t>
    </rPh>
    <rPh sb="5" eb="7">
      <t>ギジュツ</t>
    </rPh>
    <rPh sb="7" eb="9">
      <t>ガッカイ</t>
    </rPh>
    <rPh sb="9" eb="11">
      <t>トウキョウ</t>
    </rPh>
    <rPh sb="11" eb="13">
      <t>シブ</t>
    </rPh>
    <phoneticPr fontId="11"/>
  </si>
  <si>
    <t>※このシートには「印刷範囲」が設定してあります．通常は白抜きの範囲が印刷されます．</t>
    <rPh sb="9" eb="11">
      <t>インサツ</t>
    </rPh>
    <rPh sb="11" eb="13">
      <t>ハンイ</t>
    </rPh>
    <rPh sb="15" eb="17">
      <t>セッテイ</t>
    </rPh>
    <phoneticPr fontId="11"/>
  </si>
  <si>
    <t>※このシートの数式が含まれるセルに保護をかけてあります．パスワードは未設定です．</t>
    <rPh sb="7" eb="9">
      <t>スウシキ</t>
    </rPh>
    <rPh sb="10" eb="11">
      <t>フク</t>
    </rPh>
    <rPh sb="17" eb="19">
      <t>ホゴ</t>
    </rPh>
    <rPh sb="34" eb="37">
      <t>ミセッテイ</t>
    </rPh>
    <phoneticPr fontId="11"/>
  </si>
  <si>
    <t>役委員集合場所</t>
    <rPh sb="0" eb="3">
      <t>ヤクイイン</t>
    </rPh>
    <rPh sb="3" eb="7">
      <t>シュウゴウバショ</t>
    </rPh>
    <phoneticPr fontId="11"/>
  </si>
  <si>
    <t>副支部長</t>
    <phoneticPr fontId="11"/>
  </si>
  <si>
    <t>渉外・運営検討委員会</t>
    <rPh sb="0" eb="2">
      <t>ショウガイ</t>
    </rPh>
    <rPh sb="3" eb="5">
      <t>ウンエイ</t>
    </rPh>
    <rPh sb="5" eb="7">
      <t>ケントウ</t>
    </rPh>
    <rPh sb="7" eb="10">
      <t>イインカイ</t>
    </rPh>
    <phoneticPr fontId="27"/>
  </si>
  <si>
    <t>受取会費収入（会員）RacNe</t>
    <rPh sb="0" eb="2">
      <t>ウケトリ</t>
    </rPh>
    <rPh sb="2" eb="4">
      <t>カイヒ</t>
    </rPh>
    <rPh sb="4" eb="6">
      <t>シュウニュウ</t>
    </rPh>
    <rPh sb="7" eb="9">
      <t>カイイン</t>
    </rPh>
    <phoneticPr fontId="11"/>
  </si>
  <si>
    <t>受取会費収入（非会員）RacNe</t>
    <rPh sb="0" eb="2">
      <t>ウケトリ</t>
    </rPh>
    <rPh sb="2" eb="4">
      <t>カイヒ</t>
    </rPh>
    <rPh sb="4" eb="6">
      <t>シュウニュウ</t>
    </rPh>
    <rPh sb="7" eb="8">
      <t>ヒ</t>
    </rPh>
    <rPh sb="8" eb="10">
      <t>カイイン</t>
    </rPh>
    <phoneticPr fontId="11"/>
  </si>
  <si>
    <t>受取会費収入（会員）現金</t>
    <rPh sb="0" eb="2">
      <t>ウケトリ</t>
    </rPh>
    <rPh sb="2" eb="4">
      <t>カイヒ</t>
    </rPh>
    <rPh sb="4" eb="6">
      <t>シュウニュウ</t>
    </rPh>
    <rPh sb="7" eb="9">
      <t>カイイン</t>
    </rPh>
    <rPh sb="10" eb="12">
      <t>ゲンキン</t>
    </rPh>
    <phoneticPr fontId="11"/>
  </si>
  <si>
    <t>受取会費収入（非会員）現金</t>
    <rPh sb="0" eb="2">
      <t>ウケトリ</t>
    </rPh>
    <rPh sb="2" eb="4">
      <t>カイヒ</t>
    </rPh>
    <rPh sb="4" eb="6">
      <t>シュウニュウ</t>
    </rPh>
    <rPh sb="7" eb="8">
      <t>ヒ</t>
    </rPh>
    <rPh sb="8" eb="10">
      <t>カイイン</t>
    </rPh>
    <rPh sb="11" eb="13">
      <t>ゲンキン</t>
    </rPh>
    <phoneticPr fontId="11"/>
  </si>
  <si>
    <t>計測部会</t>
    <rPh sb="0" eb="4">
      <t>ケイソクブカイ</t>
    </rPh>
    <phoneticPr fontId="11"/>
  </si>
  <si>
    <t>Yes</t>
    <phoneticPr fontId="11"/>
  </si>
  <si>
    <t>No</t>
    <phoneticPr fontId="11"/>
  </si>
  <si>
    <t>←チラシ代は計上しない、配布資料の上限額はセミナー700円/冊、フォーラム120円/冊、超える場合は財務理事に報告する</t>
    <rPh sb="4" eb="5">
      <t>ダイ</t>
    </rPh>
    <rPh sb="6" eb="8">
      <t>ケイジョウ</t>
    </rPh>
    <rPh sb="12" eb="16">
      <t>ハイフシリョウ</t>
    </rPh>
    <rPh sb="17" eb="20">
      <t>ジョウゲンガク</t>
    </rPh>
    <rPh sb="28" eb="29">
      <t>エン</t>
    </rPh>
    <rPh sb="30" eb="31">
      <t>サツ</t>
    </rPh>
    <rPh sb="40" eb="41">
      <t>エン</t>
    </rPh>
    <rPh sb="42" eb="43">
      <t>サツ</t>
    </rPh>
    <rPh sb="44" eb="45">
      <t>コ</t>
    </rPh>
    <rPh sb="47" eb="49">
      <t>バアイ</t>
    </rPh>
    <rPh sb="50" eb="54">
      <t>ザイムリジ</t>
    </rPh>
    <rPh sb="55" eb="57">
      <t>ホウコク</t>
    </rPh>
    <phoneticPr fontId="11"/>
  </si>
  <si>
    <t>←ラクネで集金した金額を入力、実際の参加者数とズレる可能性あり</t>
    <rPh sb="5" eb="7">
      <t>シュウキン</t>
    </rPh>
    <rPh sb="9" eb="11">
      <t>キンガク</t>
    </rPh>
    <rPh sb="12" eb="14">
      <t>ニュウリョク</t>
    </rPh>
    <rPh sb="15" eb="17">
      <t>ジッサイ</t>
    </rPh>
    <rPh sb="18" eb="21">
      <t>サンカシャ</t>
    </rPh>
    <rPh sb="21" eb="22">
      <t>スウ</t>
    </rPh>
    <rPh sb="26" eb="29">
      <t>カノウセイ</t>
    </rPh>
    <phoneticPr fontId="11"/>
  </si>
  <si>
    <t>決算書では摘要欄に「●,000円*●名」と記載する</t>
    <rPh sb="0" eb="3">
      <t>ケッサンショ</t>
    </rPh>
    <rPh sb="5" eb="8">
      <t>テキヨウラン</t>
    </rPh>
    <rPh sb="15" eb="16">
      <t>エン</t>
    </rPh>
    <rPh sb="18" eb="19">
      <t>メイ</t>
    </rPh>
    <rPh sb="21" eb="23">
      <t>キサイ</t>
    </rPh>
    <phoneticPr fontId="11"/>
  </si>
  <si>
    <t>←予算書では支出合計が千円単位になるように調整する</t>
    <rPh sb="1" eb="4">
      <t>ヨサンショ</t>
    </rPh>
    <rPh sb="6" eb="8">
      <t>シシュツ</t>
    </rPh>
    <rPh sb="8" eb="10">
      <t>ゴウケイ</t>
    </rPh>
    <rPh sb="11" eb="13">
      <t>センエン</t>
    </rPh>
    <rPh sb="13" eb="15">
      <t>タンイ</t>
    </rPh>
    <rPh sb="21" eb="23">
      <t>チョウセイ</t>
    </rPh>
    <phoneticPr fontId="11"/>
  </si>
  <si>
    <t>←●には「講師」「受付」「会場係」などを記入</t>
    <rPh sb="5" eb="7">
      <t>コウシ</t>
    </rPh>
    <rPh sb="9" eb="11">
      <t>ウケツケ</t>
    </rPh>
    <rPh sb="13" eb="16">
      <t>カイジョウガカリ</t>
    </rPh>
    <rPh sb="20" eb="22">
      <t>キニュウ</t>
    </rPh>
    <phoneticPr fontId="11"/>
  </si>
  <si>
    <t>国際交流カンファレンス</t>
    <rPh sb="0" eb="2">
      <t>コクサイ</t>
    </rPh>
    <rPh sb="2" eb="4">
      <t>コウリュウ</t>
    </rPh>
    <phoneticPr fontId="15"/>
  </si>
  <si>
    <t>国際化ステップアップミーティング</t>
    <rPh sb="0" eb="3">
      <t>コクサイカ</t>
    </rPh>
    <phoneticPr fontId="11"/>
  </si>
  <si>
    <t>関東支部</t>
    <rPh sb="0" eb="4">
      <t>カントウシブ</t>
    </rPh>
    <phoneticPr fontId="11"/>
  </si>
  <si>
    <t>核医学部会</t>
    <rPh sb="0" eb="5">
      <t>カクイガクブカイ</t>
    </rPh>
    <phoneticPr fontId="11"/>
  </si>
  <si>
    <t>医療情報部会</t>
    <rPh sb="0" eb="2">
      <t>イリョウ</t>
    </rPh>
    <rPh sb="2" eb="4">
      <t>ジョウホウ</t>
    </rPh>
    <rPh sb="4" eb="5">
      <t>ブ</t>
    </rPh>
    <rPh sb="5" eb="6">
      <t>カイ</t>
    </rPh>
    <phoneticPr fontId="11"/>
  </si>
  <si>
    <t>202●/●/●</t>
    <phoneticPr fontId="11"/>
  </si>
  <si>
    <t>●（●区、市）</t>
    <rPh sb="3" eb="4">
      <t>ク</t>
    </rPh>
    <rPh sb="5" eb="6">
      <t>シ</t>
    </rPh>
    <phoneticPr fontId="11"/>
  </si>
  <si>
    <t>旅費交通費明細書および領収書（旅費規定に則る）</t>
    <rPh sb="0" eb="2">
      <t>リョヒ</t>
    </rPh>
    <rPh sb="2" eb="5">
      <t>コウツウヒ</t>
    </rPh>
    <rPh sb="5" eb="8">
      <t>メイサイショ</t>
    </rPh>
    <rPh sb="11" eb="14">
      <t>リョウシュウショ</t>
    </rPh>
    <rPh sb="15" eb="17">
      <t>リョヒ</t>
    </rPh>
    <rPh sb="17" eb="19">
      <t>キテイ</t>
    </rPh>
    <rPh sb="20" eb="21">
      <t>ノット</t>
    </rPh>
    <phoneticPr fontId="59"/>
  </si>
  <si>
    <t>往路の出発地駅は職場所在の市（都）町村のメイン玄関口駅とする。ただし、新幹線を利用する場合には職場所在の市（都）町村最寄りの主たる新幹線の駅とする。また、開催地駅は会議等の開催場所所在の市（都）町村のメイン玄関口駅とする。復路についても同様の考えとする。
宿泊料は甲地方12,000円/1泊：さいたま市，千葉市，東京都特別区，横浜市，川崎市，相模原市， 名古屋市，京都市，大阪市，堺市，神戸市，広島市，福岡市。乙地方10,000円/1泊：甲地方以外</t>
    <phoneticPr fontId="22"/>
  </si>
  <si>
    <t>氏名　</t>
    <rPh sb="0" eb="2">
      <t>シメイ</t>
    </rPh>
    <phoneticPr fontId="22"/>
  </si>
  <si>
    <t>出発地駅</t>
    <rPh sb="0" eb="2">
      <t>シュッパツ</t>
    </rPh>
    <rPh sb="2" eb="3">
      <t>チ</t>
    </rPh>
    <rPh sb="3" eb="4">
      <t>エキ</t>
    </rPh>
    <phoneticPr fontId="22"/>
  </si>
  <si>
    <t>運賃</t>
    <rPh sb="0" eb="2">
      <t>ウンチン</t>
    </rPh>
    <phoneticPr fontId="59"/>
  </si>
  <si>
    <t>泊数</t>
    <rPh sb="0" eb="1">
      <t>ハク</t>
    </rPh>
    <rPh sb="1" eb="2">
      <t>スウ</t>
    </rPh>
    <phoneticPr fontId="22"/>
  </si>
  <si>
    <t>雑費</t>
    <rPh sb="0" eb="2">
      <t>ザッピ</t>
    </rPh>
    <phoneticPr fontId="22"/>
  </si>
  <si>
    <t>備考</t>
    <rPh sb="0" eb="2">
      <t>ビコウ</t>
    </rPh>
    <phoneticPr fontId="22"/>
  </si>
  <si>
    <t>受領印</t>
    <rPh sb="0" eb="2">
      <t>ジュリョウ</t>
    </rPh>
    <rPh sb="2" eb="3">
      <t>イン</t>
    </rPh>
    <phoneticPr fontId="22"/>
  </si>
  <si>
    <t>特急料金</t>
    <phoneticPr fontId="22"/>
  </si>
  <si>
    <t>宿泊費</t>
    <rPh sb="0" eb="3">
      <t>シュクハクヒ</t>
    </rPh>
    <phoneticPr fontId="22"/>
  </si>
  <si>
    <t>(市内交通費)</t>
    <phoneticPr fontId="22"/>
  </si>
  <si>
    <t>東京都内</t>
    <rPh sb="0" eb="4">
      <t>トウキョウトナイ</t>
    </rPh>
    <phoneticPr fontId="22"/>
  </si>
  <si>
    <t>合計額</t>
    <rPh sb="0" eb="2">
      <t>ゴウケイ</t>
    </rPh>
    <rPh sb="2" eb="3">
      <t>ガク</t>
    </rPh>
    <phoneticPr fontId="22"/>
  </si>
  <si>
    <t>支部長</t>
    <rPh sb="0" eb="3">
      <t>シブチョウ</t>
    </rPh>
    <phoneticPr fontId="22"/>
  </si>
  <si>
    <t>　谷畑　誠司</t>
    <rPh sb="1" eb="3">
      <t>タニハタケ</t>
    </rPh>
    <rPh sb="4" eb="6">
      <t>セイジ</t>
    </rPh>
    <phoneticPr fontId="22"/>
  </si>
  <si>
    <t>㊞</t>
    <phoneticPr fontId="22"/>
  </si>
  <si>
    <t>公益社団法人　日本放射線技術学会　　東京支部</t>
    <rPh sb="0" eb="6">
      <t>コウエキシャダンホウジン</t>
    </rPh>
    <rPh sb="7" eb="9">
      <t>ニホン</t>
    </rPh>
    <rPh sb="9" eb="12">
      <t>ホウシャセン</t>
    </rPh>
    <rPh sb="12" eb="14">
      <t>ギジュツ</t>
    </rPh>
    <rPh sb="14" eb="16">
      <t>ガッカイ</t>
    </rPh>
    <rPh sb="18" eb="20">
      <t>トウキョウ</t>
    </rPh>
    <rPh sb="20" eb="22">
      <t>シブ</t>
    </rPh>
    <phoneticPr fontId="22"/>
  </si>
  <si>
    <t>開催地駅　●</t>
    <rPh sb="0" eb="3">
      <t>カイサイチ</t>
    </rPh>
    <rPh sb="3" eb="4">
      <t>エキ</t>
    </rPh>
    <phoneticPr fontId="59"/>
  </si>
  <si>
    <t>領収証（会員）</t>
    <rPh sb="0" eb="3">
      <t>リョウシュウショウ</t>
    </rPh>
    <rPh sb="4" eb="6">
      <t>カイイン</t>
    </rPh>
    <phoneticPr fontId="22"/>
  </si>
  <si>
    <t>領収証（非会員）</t>
    <rPh sb="0" eb="3">
      <t>リョウシュウショウ</t>
    </rPh>
    <rPh sb="4" eb="5">
      <t>ヒ</t>
    </rPh>
    <rPh sb="5" eb="7">
      <t>カイイン</t>
    </rPh>
    <phoneticPr fontId="22"/>
  </si>
  <si>
    <t>支部長決済</t>
    <rPh sb="0" eb="2">
      <t>シブ</t>
    </rPh>
    <rPh sb="2" eb="3">
      <t>チョウ</t>
    </rPh>
    <rPh sb="3" eb="5">
      <t>ケッサイ</t>
    </rPh>
    <phoneticPr fontId="22"/>
  </si>
  <si>
    <t>開催日時：2025年●月●日　●：●　～　●：●　</t>
    <rPh sb="9" eb="10">
      <t>ネン</t>
    </rPh>
    <rPh sb="11" eb="12">
      <t>ガツ</t>
    </rPh>
    <rPh sb="13" eb="14">
      <t>ニチ</t>
    </rPh>
    <phoneticPr fontId="22"/>
  </si>
  <si>
    <t>合計</t>
    <rPh sb="0" eb="2">
      <t>ゴウケイ</t>
    </rPh>
    <phoneticPr fontId="11"/>
  </si>
  <si>
    <t>所属研究班員？
yes/no</t>
    <rPh sb="0" eb="2">
      <t>ショゾク</t>
    </rPh>
    <rPh sb="2" eb="5">
      <t>ケンキュウハン</t>
    </rPh>
    <rPh sb="5" eb="6">
      <t>イン</t>
    </rPh>
    <phoneticPr fontId="22"/>
  </si>
  <si>
    <t>印旛日本医大</t>
    <rPh sb="0" eb="2">
      <t>インバ</t>
    </rPh>
    <rPh sb="2" eb="6">
      <t>ニホンイダイ</t>
    </rPh>
    <phoneticPr fontId="11"/>
  </si>
  <si>
    <t>都内開催の場合</t>
    <rPh sb="0" eb="2">
      <t>トナイ</t>
    </rPh>
    <rPh sb="2" eb="4">
      <t>カイサイ</t>
    </rPh>
    <rPh sb="5" eb="7">
      <t>バアイ</t>
    </rPh>
    <phoneticPr fontId="11"/>
  </si>
  <si>
    <t>大船</t>
    <rPh sb="0" eb="2">
      <t>オオフナ</t>
    </rPh>
    <phoneticPr fontId="11"/>
  </si>
  <si>
    <t>習志野</t>
    <rPh sb="0" eb="3">
      <t>ナラシノ</t>
    </rPh>
    <phoneticPr fontId="11"/>
  </si>
  <si>
    <t>センター北</t>
    <rPh sb="4" eb="5">
      <t>キタ</t>
    </rPh>
    <phoneticPr fontId="11"/>
  </si>
  <si>
    <t>土浦</t>
    <rPh sb="0" eb="2">
      <t>ツチウラ</t>
    </rPh>
    <phoneticPr fontId="11"/>
  </si>
  <si>
    <t>相模原</t>
    <rPh sb="0" eb="3">
      <t>サガミハラ</t>
    </rPh>
    <phoneticPr fontId="11"/>
  </si>
  <si>
    <t>柏</t>
    <rPh sb="0" eb="1">
      <t>カシワ</t>
    </rPh>
    <phoneticPr fontId="11"/>
  </si>
  <si>
    <t>和光市</t>
    <rPh sb="0" eb="3">
      <t>ワコウシ</t>
    </rPh>
    <phoneticPr fontId="11"/>
  </si>
  <si>
    <t>岡山</t>
    <rPh sb="0" eb="2">
      <t>オカヤマ</t>
    </rPh>
    <phoneticPr fontId="11"/>
  </si>
  <si>
    <t>新潟</t>
    <rPh sb="0" eb="2">
      <t>ニイガタ</t>
    </rPh>
    <phoneticPr fontId="11"/>
  </si>
  <si>
    <t>川越</t>
    <rPh sb="0" eb="2">
      <t>カワゴエ</t>
    </rPh>
    <phoneticPr fontId="11"/>
  </si>
  <si>
    <t>伊勢原</t>
    <rPh sb="0" eb="3">
      <t>イセハラ</t>
    </rPh>
    <phoneticPr fontId="11"/>
  </si>
  <si>
    <t>辻堂</t>
    <rPh sb="0" eb="2">
      <t>ツジドウ</t>
    </rPh>
    <phoneticPr fontId="11"/>
  </si>
  <si>
    <t>生田</t>
    <rPh sb="0" eb="2">
      <t>イクタ</t>
    </rPh>
    <phoneticPr fontId="11"/>
  </si>
  <si>
    <t>狭山</t>
    <rPh sb="0" eb="2">
      <t>サヤマ</t>
    </rPh>
    <phoneticPr fontId="11"/>
  </si>
  <si>
    <t>蕨</t>
    <rPh sb="0" eb="1">
      <t>ワラビ</t>
    </rPh>
    <phoneticPr fontId="11"/>
  </si>
  <si>
    <t>和田町</t>
    <rPh sb="0" eb="3">
      <t>ワダマチ</t>
    </rPh>
    <phoneticPr fontId="11"/>
  </si>
  <si>
    <t>湘南鎌倉総合病院</t>
    <phoneticPr fontId="11"/>
  </si>
  <si>
    <t>千葉県済生会習志野病院</t>
    <phoneticPr fontId="11"/>
  </si>
  <si>
    <t>日本医科大学千葉北総病院</t>
    <phoneticPr fontId="11"/>
  </si>
  <si>
    <t>茨城県立医療大学</t>
  </si>
  <si>
    <t>北里大学</t>
  </si>
  <si>
    <t>東京慈恵会医科大学附属柏病院</t>
  </si>
  <si>
    <t>国立埼玉病院</t>
  </si>
  <si>
    <t>川崎医療福祉大学</t>
  </si>
  <si>
    <t>新潟医療福祉大学</t>
  </si>
  <si>
    <t>三田屋製作所</t>
    <phoneticPr fontId="11"/>
  </si>
  <si>
    <t>東海大学医学部付属病院</t>
  </si>
  <si>
    <t>湘南藤沢徳洲会病院</t>
  </si>
  <si>
    <t>聖マリアンナ医科大学病院</t>
  </si>
  <si>
    <t>埼玉石心会病院</t>
  </si>
  <si>
    <t>かわぐち心臓呼吸器病院</t>
  </si>
  <si>
    <t>横浜市立市民病院</t>
  </si>
  <si>
    <t>量子科学技術研究開発機構</t>
    <rPh sb="0" eb="4">
      <t>リョウシカガク</t>
    </rPh>
    <rPh sb="4" eb="6">
      <t>ギジュツ</t>
    </rPh>
    <rPh sb="6" eb="10">
      <t>ケンキュウカイハツ</t>
    </rPh>
    <rPh sb="10" eb="12">
      <t>キコウ</t>
    </rPh>
    <phoneticPr fontId="11"/>
  </si>
  <si>
    <t>稲毛</t>
    <rPh sb="0" eb="2">
      <t>イナゲ</t>
    </rPh>
    <phoneticPr fontId="11"/>
  </si>
  <si>
    <t>※日帰り雑費2倍</t>
    <rPh sb="1" eb="3">
      <t>ヒガエ</t>
    </rPh>
    <rPh sb="4" eb="6">
      <t>ザッピ</t>
    </rPh>
    <rPh sb="7" eb="8">
      <t>バイ</t>
    </rPh>
    <phoneticPr fontId="11"/>
  </si>
  <si>
    <t>稲毛</t>
    <rPh sb="0" eb="2">
      <t>イナゲ</t>
    </rPh>
    <phoneticPr fontId="11"/>
  </si>
  <si>
    <t>所属</t>
    <rPh sb="0" eb="2">
      <t>ショゾク</t>
    </rPh>
    <phoneticPr fontId="11"/>
  </si>
  <si>
    <t>距離※400km以上日帰り雑費2倍</t>
    <rPh sb="0" eb="2">
      <t>キョリ</t>
    </rPh>
    <phoneticPr fontId="11"/>
  </si>
  <si>
    <r>
      <t xml:space="preserve">職種
</t>
    </r>
    <r>
      <rPr>
        <sz val="9"/>
        <rFont val="ＭＳ Ｐゴシック"/>
        <family val="3"/>
        <charset val="128"/>
        <scheme val="minor"/>
      </rPr>
      <t>（医師，技師など）</t>
    </r>
    <rPh sb="0" eb="2">
      <t>ショクシュ</t>
    </rPh>
    <phoneticPr fontId="22"/>
  </si>
  <si>
    <r>
      <t xml:space="preserve">運賃
</t>
    </r>
    <r>
      <rPr>
        <sz val="9"/>
        <rFont val="ＭＳ Ｐゴシック"/>
        <family val="3"/>
        <charset val="128"/>
        <scheme val="minor"/>
      </rPr>
      <t>（＝都外交通費）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9"/>
        <rFont val="ＭＳ Ｐゴシック"/>
        <family val="3"/>
        <charset val="128"/>
        <scheme val="minor"/>
      </rPr>
      <t>100円単位繰上</t>
    </r>
    <rPh sb="0" eb="2">
      <t>ウンチン</t>
    </rPh>
    <rPh sb="5" eb="7">
      <t>トガイ</t>
    </rPh>
    <rPh sb="7" eb="10">
      <t>コウツウヒ</t>
    </rPh>
    <rPh sb="15" eb="16">
      <t>エン</t>
    </rPh>
    <rPh sb="16" eb="18">
      <t>タンイ</t>
    </rPh>
    <rPh sb="18" eb="20">
      <t>クリアゲ</t>
    </rPh>
    <phoneticPr fontId="11"/>
  </si>
  <si>
    <r>
      <t xml:space="preserve">謝金
</t>
    </r>
    <r>
      <rPr>
        <sz val="9"/>
        <rFont val="ＭＳ Ｐゴシック"/>
        <family val="3"/>
        <charset val="128"/>
        <scheme val="minor"/>
      </rPr>
      <t>会場勤務の会員は一律2,000円
非会員は※</t>
    </r>
    <rPh sb="0" eb="2">
      <t>シャキン</t>
    </rPh>
    <rPh sb="3" eb="7">
      <t>カイジョウキンム</t>
    </rPh>
    <rPh sb="11" eb="13">
      <t>イチリツ</t>
    </rPh>
    <rPh sb="18" eb="19">
      <t>エン</t>
    </rPh>
    <rPh sb="20" eb="23">
      <t>ヒカイイン</t>
    </rPh>
    <phoneticPr fontId="11"/>
  </si>
  <si>
    <r>
      <t xml:space="preserve">距離
</t>
    </r>
    <r>
      <rPr>
        <sz val="9"/>
        <color theme="1"/>
        <rFont val="ＭＳ Ｐゴシック"/>
        <family val="3"/>
        <charset val="128"/>
        <scheme val="minor"/>
      </rPr>
      <t>400km以上で日帰りは雑費2倍</t>
    </r>
    <rPh sb="0" eb="2">
      <t>キョリ</t>
    </rPh>
    <rPh sb="8" eb="10">
      <t>イジョウ</t>
    </rPh>
    <rPh sb="11" eb="13">
      <t>ヒガエ</t>
    </rPh>
    <rPh sb="15" eb="17">
      <t>ザッピ</t>
    </rPh>
    <rPh sb="18" eb="19">
      <t>バイ</t>
    </rPh>
    <phoneticPr fontId="11"/>
  </si>
  <si>
    <r>
      <t xml:space="preserve">JSRTの会員？
yes/no
</t>
    </r>
    <r>
      <rPr>
        <sz val="9"/>
        <rFont val="ＭＳ Ｐゴシック"/>
        <family val="3"/>
        <charset val="128"/>
        <scheme val="minor"/>
      </rPr>
      <t>※不明はNG</t>
    </r>
    <rPh sb="5" eb="7">
      <t>カイイン</t>
    </rPh>
    <rPh sb="17" eb="19">
      <t>フメイ</t>
    </rPh>
    <phoneticPr fontId="22"/>
  </si>
  <si>
    <r>
      <rPr>
        <b/>
        <sz val="11"/>
        <color rgb="FFFF0000"/>
        <rFont val="ＭＳ Ｐゴシック"/>
        <family val="3"/>
        <charset val="128"/>
        <scheme val="minor"/>
      </rPr>
      <t>往復</t>
    </r>
    <r>
      <rPr>
        <sz val="11"/>
        <color theme="1"/>
        <rFont val="ＭＳ Ｐゴシック"/>
        <family val="3"/>
        <charset val="128"/>
        <scheme val="minor"/>
      </rPr>
      <t>運賃</t>
    </r>
    <rPh sb="0" eb="2">
      <t>オウフク</t>
    </rPh>
    <rPh sb="2" eb="4">
      <t>ウンチン</t>
    </rPh>
    <phoneticPr fontId="11"/>
  </si>
  <si>
    <r>
      <rPr>
        <b/>
        <sz val="11"/>
        <color rgb="FFFF0000"/>
        <rFont val="Meiryo UI"/>
        <family val="3"/>
        <charset val="128"/>
      </rPr>
      <t>片道</t>
    </r>
    <r>
      <rPr>
        <sz val="11"/>
        <color theme="1"/>
        <rFont val="Meiryo UI"/>
        <family val="3"/>
        <charset val="128"/>
      </rPr>
      <t>運賃</t>
    </r>
    <rPh sb="0" eb="2">
      <t>カタミチ</t>
    </rPh>
    <rPh sb="2" eb="4">
      <t>ウンチン</t>
    </rPh>
    <phoneticPr fontId="11"/>
  </si>
  <si>
    <r>
      <rPr>
        <b/>
        <sz val="11"/>
        <color rgb="FFFF0000"/>
        <rFont val="Meiryo UI"/>
        <family val="3"/>
        <charset val="128"/>
      </rPr>
      <t>片道</t>
    </r>
    <r>
      <rPr>
        <sz val="11"/>
        <color theme="1"/>
        <rFont val="Meiryo UI"/>
        <family val="3"/>
        <charset val="128"/>
      </rPr>
      <t>特急</t>
    </r>
    <rPh sb="0" eb="2">
      <t>カタミチ</t>
    </rPh>
    <rPh sb="2" eb="4">
      <t>トッキュウ</t>
    </rPh>
    <phoneticPr fontId="11"/>
  </si>
  <si>
    <r>
      <t>※</t>
    </r>
    <r>
      <rPr>
        <b/>
        <sz val="11"/>
        <color rgb="FF0070C0"/>
        <rFont val="Meiryo UI"/>
        <family val="3"/>
        <charset val="128"/>
      </rPr>
      <t>運賃</t>
    </r>
    <r>
      <rPr>
        <sz val="11"/>
        <color theme="1"/>
        <rFont val="Meiryo UI"/>
        <family val="3"/>
        <charset val="128"/>
      </rPr>
      <t>と</t>
    </r>
    <r>
      <rPr>
        <b/>
        <sz val="11"/>
        <color rgb="FF0070C0"/>
        <rFont val="Meiryo UI"/>
        <family val="3"/>
        <charset val="128"/>
      </rPr>
      <t>特急料金</t>
    </r>
    <r>
      <rPr>
        <sz val="11"/>
        <color theme="1"/>
        <rFont val="Meiryo UI"/>
        <family val="3"/>
        <charset val="128"/>
      </rPr>
      <t>には</t>
    </r>
    <r>
      <rPr>
        <b/>
        <sz val="11"/>
        <color rgb="FFFF0000"/>
        <rFont val="Meiryo UI"/>
        <family val="3"/>
        <charset val="128"/>
      </rPr>
      <t>片道</t>
    </r>
    <r>
      <rPr>
        <sz val="11"/>
        <color theme="1"/>
        <rFont val="Meiryo UI"/>
        <family val="3"/>
        <charset val="128"/>
      </rPr>
      <t>料金を入力　→　計算式が入っていて支給額が往復料金になります</t>
    </r>
    <rPh sb="1" eb="3">
      <t>ウンチン</t>
    </rPh>
    <rPh sb="4" eb="6">
      <t>トッキュウ</t>
    </rPh>
    <rPh sb="6" eb="8">
      <t>リョウキン</t>
    </rPh>
    <rPh sb="10" eb="12">
      <t>カタミチ</t>
    </rPh>
    <rPh sb="12" eb="14">
      <t>リョウキン</t>
    </rPh>
    <rPh sb="15" eb="17">
      <t>ニュウリョク</t>
    </rPh>
    <rPh sb="20" eb="23">
      <t>ケイサンシキ</t>
    </rPh>
    <rPh sb="24" eb="25">
      <t>ハイ</t>
    </rPh>
    <rPh sb="29" eb="32">
      <t>シキュウガク</t>
    </rPh>
    <rPh sb="33" eb="35">
      <t>オウフク</t>
    </rPh>
    <rPh sb="35" eb="37">
      <t>リョウキン</t>
    </rPh>
    <phoneticPr fontId="11"/>
  </si>
  <si>
    <t>←例：東京事務所（東京都文京区）※web開催であっても役員が1名でも集合する場合はその場所を入力、誰も集合しない場合のみ「web」としてください．</t>
    <rPh sb="1" eb="2">
      <t>レイ</t>
    </rPh>
    <rPh sb="3" eb="8">
      <t>トウキョウジムショ</t>
    </rPh>
    <rPh sb="9" eb="12">
      <t>トウキョウト</t>
    </rPh>
    <rPh sb="12" eb="14">
      <t>ブンキョウ</t>
    </rPh>
    <rPh sb="14" eb="15">
      <t>ク</t>
    </rPh>
    <phoneticPr fontId="11"/>
  </si>
  <si>
    <t>←○○：○○　～　○○：○○　</t>
    <phoneticPr fontId="11"/>
  </si>
  <si>
    <t>※非会員講師の謝金目安：医師5万円/60分、パラメディカル3万円/60分</t>
    <rPh sb="1" eb="4">
      <t>ヒカイイン</t>
    </rPh>
    <rPh sb="4" eb="6">
      <t>コウシ</t>
    </rPh>
    <rPh sb="7" eb="9">
      <t>シャキン</t>
    </rPh>
    <rPh sb="9" eb="11">
      <t>メヤス</t>
    </rPh>
    <rPh sb="12" eb="14">
      <t>イシ</t>
    </rPh>
    <rPh sb="15" eb="17">
      <t>マンエン</t>
    </rPh>
    <rPh sb="20" eb="21">
      <t>フン</t>
    </rPh>
    <rPh sb="31" eb="32">
      <t>エン</t>
    </rPh>
    <rPh sb="35" eb="36">
      <t>フン</t>
    </rPh>
    <phoneticPr fontId="11"/>
  </si>
  <si>
    <t>福島県立医科大学</t>
  </si>
  <si>
    <t>福島</t>
    <rPh sb="0" eb="2">
      <t>フクシマ</t>
    </rPh>
    <phoneticPr fontId="11"/>
  </si>
  <si>
    <t>帝京大学ちば総合医療センター</t>
  </si>
  <si>
    <t>姉ヶ崎</t>
    <rPh sb="0" eb="3">
      <t>アネガサキ</t>
    </rPh>
    <phoneticPr fontId="11"/>
  </si>
  <si>
    <t>受取会費収入（学生会員）RacNe</t>
    <rPh sb="0" eb="2">
      <t>ウケトリ</t>
    </rPh>
    <rPh sb="2" eb="4">
      <t>カイヒ</t>
    </rPh>
    <rPh sb="4" eb="6">
      <t>シュウニュウ</t>
    </rPh>
    <rPh sb="7" eb="9">
      <t>ガクセイ</t>
    </rPh>
    <rPh sb="9" eb="11">
      <t>カイイン</t>
    </rPh>
    <phoneticPr fontId="11"/>
  </si>
  <si>
    <t>受取会費収入（学生会員）現金</t>
    <rPh sb="0" eb="2">
      <t>ウケトリ</t>
    </rPh>
    <rPh sb="2" eb="4">
      <t>カイヒ</t>
    </rPh>
    <rPh sb="4" eb="6">
      <t>シュウニュウ</t>
    </rPh>
    <rPh sb="7" eb="9">
      <t>ガクセイ</t>
    </rPh>
    <rPh sb="9" eb="11">
      <t>カイイン</t>
    </rPh>
    <rPh sb="12" eb="14">
      <t>ゲンキン</t>
    </rPh>
    <phoneticPr fontId="11"/>
  </si>
  <si>
    <t>受取会費収入（学生非会員）現金</t>
    <rPh sb="0" eb="2">
      <t>ウケトリ</t>
    </rPh>
    <rPh sb="2" eb="4">
      <t>カイヒ</t>
    </rPh>
    <rPh sb="4" eb="6">
      <t>シュウニュウ</t>
    </rPh>
    <rPh sb="7" eb="9">
      <t>ガクセイ</t>
    </rPh>
    <rPh sb="9" eb="10">
      <t>ヒ</t>
    </rPh>
    <rPh sb="10" eb="12">
      <t>カイイン</t>
    </rPh>
    <rPh sb="13" eb="15">
      <t>ゲンキン</t>
    </rPh>
    <phoneticPr fontId="11"/>
  </si>
  <si>
    <t>昭和医科大学横浜市北部病院</t>
    <rPh sb="2" eb="4">
      <t>イカ</t>
    </rPh>
    <phoneticPr fontId="11"/>
  </si>
  <si>
    <t>ブルー部分は委員長または班長が記載</t>
    <rPh sb="3" eb="5">
      <t>ブブン</t>
    </rPh>
    <rPh sb="6" eb="9">
      <t>イインチョウ</t>
    </rPh>
    <rPh sb="12" eb="14">
      <t>ハンチョウ</t>
    </rPh>
    <rPh sb="15" eb="17">
      <t>キサイ</t>
    </rPh>
    <phoneticPr fontId="11"/>
  </si>
  <si>
    <t>ピンク部分は財務委員が記載</t>
    <rPh sb="3" eb="5">
      <t>ブブン</t>
    </rPh>
    <phoneticPr fontId="22"/>
  </si>
  <si>
    <r>
      <t xml:space="preserve">雑費2,000円
</t>
    </r>
    <r>
      <rPr>
        <sz val="9"/>
        <rFont val="ＭＳ Ｐゴシック"/>
        <family val="3"/>
        <charset val="128"/>
        <scheme val="minor"/>
      </rPr>
      <t>（＝都内交通費）
役務関係なく一律</t>
    </r>
    <r>
      <rPr>
        <sz val="11"/>
        <rFont val="ＭＳ Ｐゴシック"/>
        <family val="3"/>
        <charset val="128"/>
        <scheme val="minor"/>
      </rPr>
      <t xml:space="preserve">
</t>
    </r>
    <rPh sb="0" eb="2">
      <t>アゲオ</t>
    </rPh>
    <phoneticPr fontId="11"/>
  </si>
  <si>
    <t>上尾中央総合病院</t>
    <rPh sb="0" eb="8">
      <t>アゲオチュウオウソウゴウビョウイン</t>
    </rPh>
    <phoneticPr fontId="11"/>
  </si>
  <si>
    <t>上尾</t>
    <rPh sb="0" eb="2">
      <t>アゲオ</t>
    </rPh>
    <phoneticPr fontId="11"/>
  </si>
  <si>
    <t>広告料収入</t>
    <rPh sb="0" eb="3">
      <t>コウコクリョウ</t>
    </rPh>
    <rPh sb="3" eb="5">
      <t>シュウニュウ</t>
    </rPh>
    <phoneticPr fontId="11"/>
  </si>
  <si>
    <t>民間助成金収入</t>
    <rPh sb="0" eb="2">
      <t>ミンカン</t>
    </rPh>
    <rPh sb="2" eb="7">
      <t>ジョセイキンシュウニュウ</t>
    </rPh>
    <phoneticPr fontId="11"/>
  </si>
  <si>
    <t>←学術大会の機器展示やテキストの広告料収入</t>
    <rPh sb="1" eb="3">
      <t>ガクジュツ</t>
    </rPh>
    <rPh sb="3" eb="5">
      <t>タイカイ</t>
    </rPh>
    <rPh sb="6" eb="10">
      <t>キキテンジ</t>
    </rPh>
    <rPh sb="16" eb="18">
      <t>コウコク</t>
    </rPh>
    <rPh sb="18" eb="19">
      <t>リョウ</t>
    </rPh>
    <rPh sb="19" eb="21">
      <t>シュウニュウ</t>
    </rPh>
    <phoneticPr fontId="11"/>
  </si>
  <si>
    <t>←フォーラム＆セミナーのランチョン＆テキストの広告料収入</t>
    <rPh sb="23" eb="25">
      <t>コウコク</t>
    </rPh>
    <rPh sb="25" eb="26">
      <t>リョウ</t>
    </rPh>
    <rPh sb="26" eb="28">
      <t>シュウニュウ</t>
    </rPh>
    <phoneticPr fontId="11"/>
  </si>
  <si>
    <r>
      <t>←</t>
    </r>
    <r>
      <rPr>
        <strike/>
        <sz val="11"/>
        <rFont val="ＭＳ Ｐ明朝"/>
        <family val="1"/>
        <charset val="128"/>
      </rPr>
      <t>予算書では「受付PC返送料」として3,000円を計上する</t>
    </r>
    <r>
      <rPr>
        <sz val="11"/>
        <rFont val="ＭＳ Ｐ明朝"/>
        <family val="1"/>
        <charset val="128"/>
      </rPr>
      <t>（2026年度以降廃止）</t>
    </r>
    <rPh sb="1" eb="4">
      <t>ヨサンショ</t>
    </rPh>
    <rPh sb="7" eb="9">
      <t>ウケツケ</t>
    </rPh>
    <rPh sb="11" eb="14">
      <t>ヘンソウリョウ</t>
    </rPh>
    <rPh sb="23" eb="24">
      <t>エン</t>
    </rPh>
    <rPh sb="25" eb="27">
      <t>ケイジョウ</t>
    </rPh>
    <rPh sb="34" eb="36">
      <t>ネンド</t>
    </rPh>
    <rPh sb="36" eb="38">
      <t>イコウ</t>
    </rPh>
    <rPh sb="38" eb="40">
      <t>ハイシ</t>
    </rPh>
    <phoneticPr fontId="11"/>
  </si>
  <si>
    <r>
      <t>←</t>
    </r>
    <r>
      <rPr>
        <strike/>
        <sz val="11"/>
        <rFont val="ＭＳ Ｐ明朝"/>
        <family val="1"/>
        <charset val="128"/>
      </rPr>
      <t>フォーラムのみ理事1名（3,000円）を追加する</t>
    </r>
    <r>
      <rPr>
        <sz val="11"/>
        <rFont val="ＭＳ Ｐ明朝"/>
        <family val="1"/>
        <charset val="128"/>
      </rPr>
      <t>（（2026年度以降廃止）、摘要欄に「●,000円*●名」と記載する</t>
    </r>
    <rPh sb="8" eb="10">
      <t>リジ</t>
    </rPh>
    <rPh sb="11" eb="12">
      <t>メイ</t>
    </rPh>
    <rPh sb="18" eb="19">
      <t>エン</t>
    </rPh>
    <rPh sb="21" eb="23">
      <t>ツイカ</t>
    </rPh>
    <rPh sb="39" eb="42">
      <t>テキヨウラン</t>
    </rPh>
    <phoneticPr fontId="11"/>
  </si>
  <si>
    <t>←飲食代や弁当代など、税込1,000円/人が上限、予算書では「弁当代1,000円*●個」を計上、決算書では実際の個数、単価、税率を記載する</t>
    <rPh sb="1" eb="4">
      <t>インショクダイ</t>
    </rPh>
    <rPh sb="5" eb="8">
      <t>ベントウダイ</t>
    </rPh>
    <rPh sb="11" eb="13">
      <t>ゼイコ</t>
    </rPh>
    <rPh sb="18" eb="19">
      <t>エン</t>
    </rPh>
    <rPh sb="20" eb="21">
      <t>ヒト</t>
    </rPh>
    <rPh sb="22" eb="24">
      <t>ジョウゲン</t>
    </rPh>
    <rPh sb="25" eb="28">
      <t>ヨサンショ</t>
    </rPh>
    <rPh sb="31" eb="34">
      <t>ベントウダイ</t>
    </rPh>
    <rPh sb="39" eb="40">
      <t>エン</t>
    </rPh>
    <rPh sb="42" eb="43">
      <t>コ</t>
    </rPh>
    <rPh sb="45" eb="47">
      <t>ケイジョウ</t>
    </rPh>
    <rPh sb="48" eb="51">
      <t>ケッサンショ</t>
    </rPh>
    <rPh sb="53" eb="55">
      <t>ジッサイ</t>
    </rPh>
    <rPh sb="56" eb="58">
      <t>コスウ</t>
    </rPh>
    <rPh sb="59" eb="61">
      <t>タンカ</t>
    </rPh>
    <rPh sb="62" eb="64">
      <t>ゼイリツ</t>
    </rPh>
    <rPh sb="65" eb="67">
      <t>キサイ</t>
    </rPh>
    <phoneticPr fontId="11"/>
  </si>
  <si>
    <t>←名前（非会員講師）●円、名前（会員講師・会場勤務）2,227円、名前（会員会場係・会場勤務）2,227円*●名など</t>
    <rPh sb="1" eb="3">
      <t>ナマエ</t>
    </rPh>
    <rPh sb="4" eb="7">
      <t>ヒカイイン</t>
    </rPh>
    <rPh sb="7" eb="9">
      <t>コウシ</t>
    </rPh>
    <rPh sb="10" eb="12">
      <t>マルエン</t>
    </rPh>
    <rPh sb="13" eb="15">
      <t>ナマエ</t>
    </rPh>
    <rPh sb="16" eb="18">
      <t>カイイン</t>
    </rPh>
    <rPh sb="18" eb="20">
      <t>コウシ</t>
    </rPh>
    <rPh sb="21" eb="25">
      <t>カイジョウキンム</t>
    </rPh>
    <rPh sb="31" eb="32">
      <t>エン</t>
    </rPh>
    <rPh sb="33" eb="35">
      <t>ナマエ</t>
    </rPh>
    <rPh sb="36" eb="38">
      <t>カイイン</t>
    </rPh>
    <rPh sb="38" eb="40">
      <t>カイジョウ</t>
    </rPh>
    <rPh sb="40" eb="41">
      <t>ガカリ</t>
    </rPh>
    <rPh sb="42" eb="44">
      <t>カイジョウ</t>
    </rPh>
    <rPh sb="44" eb="46">
      <t>キンム</t>
    </rPh>
    <rPh sb="52" eb="53">
      <t>エン</t>
    </rPh>
    <rPh sb="55" eb="56">
      <t>メイ</t>
    </rPh>
    <phoneticPr fontId="11"/>
  </si>
  <si>
    <r>
      <t xml:space="preserve">会員（　　　　　円）
</t>
    </r>
    <r>
      <rPr>
        <sz val="10"/>
        <rFont val="ＭＳ Ｐ明朝"/>
        <family val="1"/>
        <charset val="128"/>
      </rPr>
      <t>※現金参加者のみでラクネ利用者は記載不要</t>
    </r>
    <rPh sb="0" eb="2">
      <t>カイイン</t>
    </rPh>
    <rPh sb="8" eb="9">
      <t>エン</t>
    </rPh>
    <rPh sb="12" eb="14">
      <t>ゲンキン</t>
    </rPh>
    <rPh sb="14" eb="17">
      <t>サンカシャ</t>
    </rPh>
    <rPh sb="23" eb="26">
      <t>リヨウシャ</t>
    </rPh>
    <rPh sb="27" eb="29">
      <t>キサイ</t>
    </rPh>
    <rPh sb="29" eb="31">
      <t>フヨウ</t>
    </rPh>
    <phoneticPr fontId="11"/>
  </si>
  <si>
    <r>
      <t xml:space="preserve">非会員（　　　　　円）
</t>
    </r>
    <r>
      <rPr>
        <sz val="10"/>
        <rFont val="ＭＳ Ｐ明朝"/>
        <family val="1"/>
        <charset val="128"/>
      </rPr>
      <t>※現金参加者のみでラクネ利用者は記載不要</t>
    </r>
    <rPh sb="0" eb="1">
      <t>ヒ</t>
    </rPh>
    <rPh sb="9" eb="10">
      <t>エン</t>
    </rPh>
    <phoneticPr fontId="11"/>
  </si>
  <si>
    <r>
      <t xml:space="preserve">学生会員（　　　　　円）
</t>
    </r>
    <r>
      <rPr>
        <sz val="10"/>
        <rFont val="ＭＳ Ｐ明朝"/>
        <family val="1"/>
        <charset val="128"/>
      </rPr>
      <t>※現金参加者のみでラクネ利用者は記載不要</t>
    </r>
    <rPh sb="0" eb="2">
      <t>ガクセイ</t>
    </rPh>
    <rPh sb="2" eb="4">
      <t>カイイン</t>
    </rPh>
    <rPh sb="10" eb="11">
      <t>エン</t>
    </rPh>
    <phoneticPr fontId="11"/>
  </si>
  <si>
    <r>
      <t xml:space="preserve">学生非会員（　　　　　円）
</t>
    </r>
    <r>
      <rPr>
        <sz val="10"/>
        <rFont val="ＭＳ Ｐ明朝"/>
        <family val="1"/>
        <charset val="128"/>
      </rPr>
      <t>※現金参加者のみでラクネ利用者は記載不要</t>
    </r>
    <rPh sb="0" eb="2">
      <t>ガクセイ</t>
    </rPh>
    <rPh sb="2" eb="3">
      <t>ヒ</t>
    </rPh>
    <rPh sb="11" eb="12">
      <t>エン</t>
    </rPh>
    <phoneticPr fontId="11"/>
  </si>
  <si>
    <t>第308回東京支部技術フォーラム</t>
    <phoneticPr fontId="11"/>
  </si>
  <si>
    <t>第309回東京支部技術フォーラム</t>
    <phoneticPr fontId="11"/>
  </si>
  <si>
    <t>第310回東京支部技術フォーラム</t>
    <phoneticPr fontId="11"/>
  </si>
  <si>
    <t>第311回東京支部技術フォーラム</t>
    <phoneticPr fontId="11"/>
  </si>
  <si>
    <t>第312回東京支部技術フォーラム</t>
    <phoneticPr fontId="11"/>
  </si>
  <si>
    <t>第313回東京支部技術フォーラム</t>
    <phoneticPr fontId="11"/>
  </si>
  <si>
    <t>第314回東京支部技術フォーラム</t>
    <phoneticPr fontId="11"/>
  </si>
  <si>
    <t>第315回東京支部技術フォーラム</t>
    <phoneticPr fontId="11"/>
  </si>
  <si>
    <t>第173回東京支部セミナー</t>
    <phoneticPr fontId="11"/>
  </si>
  <si>
    <t>第172回東京支部セミナー</t>
    <phoneticPr fontId="11"/>
  </si>
  <si>
    <t>第174回東京支部セミナー</t>
    <phoneticPr fontId="11"/>
  </si>
  <si>
    <t>第175回東京支部セミナー</t>
    <phoneticPr fontId="11"/>
  </si>
  <si>
    <t>第176回東京支部セミナー</t>
    <phoneticPr fontId="11"/>
  </si>
  <si>
    <t>第177回東京支部セミナー</t>
    <phoneticPr fontId="11"/>
  </si>
  <si>
    <t>第178回東京支部セミナー</t>
    <phoneticPr fontId="11"/>
  </si>
  <si>
    <t>第179回東京支部セミナー</t>
    <phoneticPr fontId="11"/>
  </si>
  <si>
    <t>第316回東京支部技術フォーラム</t>
    <phoneticPr fontId="11"/>
  </si>
  <si>
    <t>第317回東京支部技術フォーラム</t>
    <phoneticPr fontId="11"/>
  </si>
  <si>
    <t>第16回東京支部学生向けセミナー</t>
    <phoneticPr fontId="11"/>
  </si>
  <si>
    <t>第3回研究班合同セミナー</t>
    <rPh sb="0" eb="1">
      <t>ダイ</t>
    </rPh>
    <rPh sb="2" eb="3">
      <t>カイ</t>
    </rPh>
    <rPh sb="3" eb="6">
      <t>ケンキュウハン</t>
    </rPh>
    <rPh sb="6" eb="8">
      <t>ゴウドウ</t>
    </rPh>
    <phoneticPr fontId="11"/>
  </si>
  <si>
    <t>第26回合同学術講演会</t>
    <phoneticPr fontId="11"/>
  </si>
  <si>
    <t>第10回研究発表トレーニングキャンプ</t>
    <phoneticPr fontId="11"/>
  </si>
  <si>
    <t>第23回関連学施設見学会</t>
    <phoneticPr fontId="11"/>
  </si>
  <si>
    <t>第22回東京支部JIRAジョイントミーティング</t>
    <phoneticPr fontId="11"/>
  </si>
  <si>
    <t xml:space="preserve">第80回東京支部春期学術大会　  </t>
    <rPh sb="8" eb="10">
      <t>シュンキ</t>
    </rPh>
    <phoneticPr fontId="26"/>
  </si>
  <si>
    <t>第2回研究班コラボ企画</t>
    <rPh sb="0" eb="1">
      <t>ダイ</t>
    </rPh>
    <rPh sb="2" eb="3">
      <t>カイ</t>
    </rPh>
    <rPh sb="3" eb="6">
      <t>ケンキュウハン</t>
    </rPh>
    <rPh sb="9" eb="11">
      <t>キカク</t>
    </rPh>
    <phoneticPr fontId="11"/>
  </si>
  <si>
    <t>第1回東京放射線医療技術学術大会</t>
    <rPh sb="0" eb="1">
      <t>ダイ</t>
    </rPh>
    <rPh sb="2" eb="3">
      <t>カイ</t>
    </rPh>
    <rPh sb="3" eb="5">
      <t>トウキョウ</t>
    </rPh>
    <rPh sb="5" eb="8">
      <t>ホウシャセン</t>
    </rPh>
    <rPh sb="8" eb="12">
      <t>イリョウギジュツ</t>
    </rPh>
    <rPh sb="12" eb="14">
      <t>ガクジュツ</t>
    </rPh>
    <rPh sb="14" eb="16">
      <t>タイカイ</t>
    </rPh>
    <phoneticPr fontId="11"/>
  </si>
  <si>
    <t>第80回東京支部春期学術大会実行委員会</t>
    <rPh sb="0" eb="1">
      <t>ダイ</t>
    </rPh>
    <rPh sb="3" eb="4">
      <t>カイ</t>
    </rPh>
    <rPh sb="4" eb="8">
      <t>トウキョウシブ</t>
    </rPh>
    <rPh sb="8" eb="10">
      <t>シュンキ</t>
    </rPh>
    <rPh sb="10" eb="12">
      <t>ガクジュツ</t>
    </rPh>
    <rPh sb="12" eb="14">
      <t>タイカイ</t>
    </rPh>
    <rPh sb="14" eb="19">
      <t>ジ</t>
    </rPh>
    <phoneticPr fontId="11"/>
  </si>
  <si>
    <t xml:space="preserve">第40回東京支部秋期学術大会　  </t>
    <rPh sb="8" eb="10">
      <t>シュウキ</t>
    </rPh>
    <rPh sb="10" eb="12">
      <t>ガクジュツ</t>
    </rPh>
    <phoneticPr fontId="26"/>
  </si>
  <si>
    <t>第40回東京支部秋期学術大会実行委員会</t>
    <rPh sb="0" eb="1">
      <t>ダイ</t>
    </rPh>
    <rPh sb="3" eb="4">
      <t>カイ</t>
    </rPh>
    <rPh sb="4" eb="8">
      <t>トウキョウシブ</t>
    </rPh>
    <rPh sb="8" eb="10">
      <t>シュウキ</t>
    </rPh>
    <rPh sb="10" eb="12">
      <t>ガクジュツ</t>
    </rPh>
    <rPh sb="12" eb="14">
      <t>タイカイ</t>
    </rPh>
    <rPh sb="14" eb="19">
      <t>ジ</t>
    </rPh>
    <phoneticPr fontId="11"/>
  </si>
  <si>
    <t>第1回東京放射線医療技術学術大会実行委員会</t>
    <rPh sb="16" eb="21">
      <t>ジッコウイインカイ</t>
    </rPh>
    <phoneticPr fontId="11"/>
  </si>
  <si>
    <t>画像研究班・医療情報研究班</t>
    <rPh sb="0" eb="2">
      <t>ガゾウ</t>
    </rPh>
    <rPh sb="2" eb="4">
      <t>ケンキュウ</t>
    </rPh>
    <rPh sb="6" eb="10">
      <t>イリョウジョウホウ</t>
    </rPh>
    <rPh sb="10" eb="13">
      <t>ケンキュウハン</t>
    </rPh>
    <phoneticPr fontId="29"/>
  </si>
  <si>
    <t>3か月前までに（1）はじめに、（2）事業計画書兼報告書、（3）財務調査票を記入して，下記へ送信してください</t>
    <rPh sb="2" eb="3">
      <t>ゲツ</t>
    </rPh>
    <rPh sb="3" eb="4">
      <t>マエ</t>
    </rPh>
    <rPh sb="31" eb="33">
      <t>ザイム</t>
    </rPh>
    <rPh sb="33" eb="36">
      <t>チョウサヒョウ</t>
    </rPh>
    <rPh sb="37" eb="39">
      <t>キニュウ</t>
    </rPh>
    <rPh sb="42" eb="44">
      <t>カキ</t>
    </rPh>
    <rPh sb="45" eb="47">
      <t>ソウシン</t>
    </rPh>
    <phoneticPr fontId="11"/>
  </si>
  <si>
    <t>　　班長・委員長様へ</t>
    <rPh sb="2" eb="4">
      <t>ハンチョウ</t>
    </rPh>
    <rPh sb="5" eb="8">
      <t>イインチョウ</t>
    </rPh>
    <rPh sb="8" eb="9">
      <t>サマ</t>
    </rPh>
    <phoneticPr fontId="11"/>
  </si>
  <si>
    <t>ただちに経費票、領収書、参加者名簿をスキャンするかスマホで撮影し下記へメール送信してください</t>
    <rPh sb="4" eb="6">
      <t>ケイヒ</t>
    </rPh>
    <rPh sb="6" eb="7">
      <t>ヒョウ</t>
    </rPh>
    <rPh sb="8" eb="11">
      <t>リョウシュウショ</t>
    </rPh>
    <rPh sb="12" eb="15">
      <t>サンカシャ</t>
    </rPh>
    <rPh sb="15" eb="17">
      <t>メイボ</t>
    </rPh>
    <rPh sb="29" eb="31">
      <t>サツエイ</t>
    </rPh>
    <rPh sb="32" eb="34">
      <t>カキ</t>
    </rPh>
    <rPh sb="38" eb="40">
      <t>ソウシン</t>
    </rPh>
    <phoneticPr fontId="11"/>
  </si>
  <si>
    <t>ただちに経費票、領収書、参加者名簿の原本を下記までご持参または郵送ください．</t>
    <rPh sb="4" eb="6">
      <t>ケイヒ</t>
    </rPh>
    <rPh sb="6" eb="7">
      <t>ヒョウ</t>
    </rPh>
    <rPh sb="8" eb="11">
      <t>リョウシュウショ</t>
    </rPh>
    <rPh sb="12" eb="15">
      <t>サンカシャ</t>
    </rPh>
    <rPh sb="15" eb="17">
      <t>メイボ</t>
    </rPh>
    <rPh sb="18" eb="20">
      <t>ゲンポン</t>
    </rPh>
    <rPh sb="21" eb="23">
      <t>カキ</t>
    </rPh>
    <rPh sb="26" eb="28">
      <t>ジサン</t>
    </rPh>
    <rPh sb="31" eb="33">
      <t>ユウソウ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</si>
</sst>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#,##0_ "/>
    <numFmt numFmtId="177" formatCode="[$-F800]dddd\,\ mmmm\ dd\,\ yyyy"/>
    <numFmt numFmtId="178" formatCode="&quot;¥&quot;#,##0&quot;※&quot;"/>
    <numFmt numFmtId="179" formatCode="0&quot; 泊&quot;"/>
    <numFmt numFmtId="180" formatCode="&quot;報告日： &quot;yyyy&quot;年&quot;m&quot;月&quot;d&quot;日&quot;"/>
    <numFmt numFmtId="181" formatCode="yyyy&quot;年&quot;m&quot;月&quot;d&quot;日&quot;\(aaa\)"/>
    <numFmt numFmtId="182" formatCode="h:mm;@"/>
    <numFmt numFmtId="183" formatCode="&quot;～&quot;h:mm"/>
  </numFmts>
  <fonts count="7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color indexed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0"/>
      <name val="ＭＳ Ｐ明朝"/>
      <family val="1"/>
      <charset val="128"/>
    </font>
    <font>
      <sz val="8"/>
      <name val="ＭＳ Ｐ明朝"/>
      <family val="1"/>
      <charset val="128"/>
    </font>
    <font>
      <sz val="16"/>
      <color rgb="FFFF0000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 tint="0.499984740745262"/>
      <name val="ＭＳ Ｐゴシック"/>
      <family val="2"/>
      <charset val="128"/>
      <scheme val="minor"/>
    </font>
    <font>
      <sz val="11"/>
      <color theme="1" tint="0.499984740745262"/>
      <name val="ＭＳ Ｐゴシック"/>
      <family val="2"/>
      <charset val="128"/>
      <scheme val="minor"/>
    </font>
    <font>
      <sz val="11"/>
      <color theme="1" tint="0.499984740745262"/>
      <name val="ＭＳ Ｐゴシック"/>
      <family val="3"/>
      <charset val="128"/>
      <scheme val="minor"/>
    </font>
    <font>
      <sz val="9"/>
      <color theme="0" tint="-0.499984740745262"/>
      <name val="ＭＳ Ｐゴシック"/>
      <family val="2"/>
      <charset val="128"/>
      <scheme val="minor"/>
    </font>
    <font>
      <sz val="10"/>
      <color theme="1" tint="0.499984740745262"/>
      <name val="ＭＳ Ｐゴシック"/>
      <family val="2"/>
      <charset val="128"/>
      <scheme val="minor"/>
    </font>
    <font>
      <sz val="10"/>
      <color theme="1" tint="0.499984740745262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2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Osaka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sz val="12"/>
      <color theme="1"/>
      <name val="HGP教科書体"/>
      <family val="1"/>
      <charset val="128"/>
    </font>
    <font>
      <sz val="11"/>
      <color theme="1"/>
      <name val="HGP教科書体"/>
      <family val="1"/>
      <charset val="128"/>
    </font>
    <font>
      <u/>
      <sz val="14"/>
      <color theme="1"/>
      <name val="HGP教科書体"/>
      <family val="1"/>
      <charset val="128"/>
    </font>
    <font>
      <b/>
      <sz val="28"/>
      <color theme="1"/>
      <name val="HGP教科書体"/>
      <family val="1"/>
      <charset val="128"/>
    </font>
    <font>
      <b/>
      <sz val="24"/>
      <color theme="1"/>
      <name val="HGP教科書体"/>
      <family val="1"/>
      <charset val="128"/>
    </font>
    <font>
      <sz val="9"/>
      <color theme="1"/>
      <name val="HGP教科書体"/>
      <family val="1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1"/>
      <name val="游ゴシック"/>
      <family val="3"/>
      <charset val="128"/>
    </font>
    <font>
      <sz val="9"/>
      <color theme="0" tint="-0.499984740745262"/>
      <name val="游ゴシック"/>
      <family val="3"/>
      <charset val="128"/>
    </font>
    <font>
      <sz val="20"/>
      <color theme="1"/>
      <name val="HGP教科書体"/>
      <family val="1"/>
      <charset val="128"/>
    </font>
    <font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1"/>
      <color rgb="FFFF0000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strike/>
      <sz val="1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125">
        <fgColor auto="1"/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>
      <alignment vertical="center"/>
    </xf>
    <xf numFmtId="0" fontId="10" fillId="0" borderId="0"/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9" fillId="0" borderId="0"/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48" fillId="0" borderId="0"/>
    <xf numFmtId="6" fontId="48" fillId="0" borderId="0" applyFont="0" applyFill="0" applyBorder="0" applyAlignment="0" applyProtection="0">
      <alignment vertical="center"/>
    </xf>
    <xf numFmtId="0" fontId="51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41">
    <xf numFmtId="0" fontId="0" fillId="0" borderId="0" xfId="0">
      <alignment vertical="center"/>
    </xf>
    <xf numFmtId="0" fontId="0" fillId="0" borderId="24" xfId="0" applyBorder="1">
      <alignment vertical="center"/>
    </xf>
    <xf numFmtId="0" fontId="9" fillId="0" borderId="0" xfId="3" applyAlignment="1">
      <alignment horizontal="center" vertical="top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38" fontId="25" fillId="0" borderId="0" xfId="2" applyFont="1" applyAlignment="1">
      <alignment horizontal="center" vertical="center"/>
    </xf>
    <xf numFmtId="38" fontId="9" fillId="0" borderId="0" xfId="2" applyFont="1" applyAlignment="1">
      <alignment horizontal="center" vertical="center"/>
    </xf>
    <xf numFmtId="0" fontId="9" fillId="3" borderId="0" xfId="3" applyFill="1" applyAlignment="1">
      <alignment horizontal="center" vertical="center"/>
    </xf>
    <xf numFmtId="0" fontId="24" fillId="3" borderId="0" xfId="3" applyFont="1" applyFill="1" applyAlignment="1">
      <alignment horizontal="center" vertical="center"/>
    </xf>
    <xf numFmtId="0" fontId="28" fillId="3" borderId="0" xfId="3" applyFont="1" applyFill="1" applyAlignment="1">
      <alignment horizontal="center" vertical="center"/>
    </xf>
    <xf numFmtId="0" fontId="0" fillId="2" borderId="0" xfId="0" applyFill="1">
      <alignment vertical="center"/>
    </xf>
    <xf numFmtId="0" fontId="32" fillId="0" borderId="0" xfId="4">
      <alignment vertical="center"/>
    </xf>
    <xf numFmtId="0" fontId="32" fillId="0" borderId="25" xfId="4" applyBorder="1" applyAlignment="1">
      <alignment horizontal="center" vertical="center"/>
    </xf>
    <xf numFmtId="0" fontId="32" fillId="0" borderId="25" xfId="4" applyBorder="1">
      <alignment vertical="center"/>
    </xf>
    <xf numFmtId="0" fontId="24" fillId="0" borderId="0" xfId="3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5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5" fillId="2" borderId="0" xfId="1" applyFont="1" applyFill="1" applyAlignment="1" applyProtection="1">
      <alignment vertical="center"/>
      <protection locked="0"/>
    </xf>
    <xf numFmtId="0" fontId="15" fillId="0" borderId="25" xfId="1" applyFont="1" applyBorder="1" applyAlignment="1" applyProtection="1">
      <alignment horizontal="center" vertical="center"/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37" fillId="2" borderId="0" xfId="0" applyFont="1" applyFill="1" applyProtection="1">
      <alignment vertical="center"/>
      <protection locked="0"/>
    </xf>
    <xf numFmtId="0" fontId="15" fillId="0" borderId="25" xfId="1" applyFont="1" applyBorder="1" applyAlignment="1" applyProtection="1">
      <alignment vertical="center"/>
      <protection locked="0"/>
    </xf>
    <xf numFmtId="0" fontId="15" fillId="0" borderId="38" xfId="1" applyFont="1" applyBorder="1" applyAlignment="1" applyProtection="1">
      <alignment vertical="center"/>
      <protection locked="0"/>
    </xf>
    <xf numFmtId="0" fontId="15" fillId="0" borderId="35" xfId="1" applyFont="1" applyBorder="1" applyAlignment="1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15" fillId="0" borderId="32" xfId="1" applyFont="1" applyBorder="1" applyAlignment="1" applyProtection="1">
      <alignment vertical="center"/>
      <protection locked="0"/>
    </xf>
    <xf numFmtId="0" fontId="15" fillId="0" borderId="34" xfId="1" applyFont="1" applyBorder="1" applyAlignment="1" applyProtection="1">
      <alignment vertical="center"/>
      <protection locked="0"/>
    </xf>
    <xf numFmtId="0" fontId="15" fillId="0" borderId="19" xfId="1" applyFont="1" applyBorder="1" applyAlignment="1" applyProtection="1">
      <alignment vertical="center"/>
      <protection locked="0"/>
    </xf>
    <xf numFmtId="0" fontId="15" fillId="0" borderId="30" xfId="1" applyFont="1" applyBorder="1" applyAlignment="1" applyProtection="1">
      <alignment vertical="center"/>
      <protection locked="0"/>
    </xf>
    <xf numFmtId="0" fontId="15" fillId="0" borderId="31" xfId="1" applyFont="1" applyBorder="1" applyAlignment="1" applyProtection="1">
      <alignment vertical="center"/>
      <protection locked="0"/>
    </xf>
    <xf numFmtId="0" fontId="15" fillId="0" borderId="36" xfId="1" applyFont="1" applyBorder="1" applyAlignment="1" applyProtection="1">
      <alignment vertical="center"/>
      <protection locked="0"/>
    </xf>
    <xf numFmtId="0" fontId="15" fillId="0" borderId="1" xfId="1" applyFont="1" applyBorder="1" applyAlignment="1" applyProtection="1">
      <alignment vertical="center"/>
      <protection locked="0"/>
    </xf>
    <xf numFmtId="0" fontId="15" fillId="0" borderId="6" xfId="1" applyFont="1" applyBorder="1" applyAlignment="1" applyProtection="1">
      <alignment vertical="center"/>
      <protection locked="0"/>
    </xf>
    <xf numFmtId="0" fontId="15" fillId="0" borderId="19" xfId="1" applyFont="1" applyBorder="1" applyAlignment="1" applyProtection="1">
      <alignment horizontal="center" vertical="center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5" fillId="0" borderId="8" xfId="1" applyFont="1" applyBorder="1" applyAlignment="1" applyProtection="1">
      <alignment horizontal="center" vertical="center"/>
      <protection locked="0"/>
    </xf>
    <xf numFmtId="0" fontId="15" fillId="0" borderId="33" xfId="1" applyFont="1" applyBorder="1" applyAlignment="1" applyProtection="1">
      <alignment vertical="center"/>
      <protection locked="0"/>
    </xf>
    <xf numFmtId="0" fontId="15" fillId="0" borderId="37" xfId="1" applyFont="1" applyBorder="1" applyAlignment="1" applyProtection="1">
      <alignment horizontal="center" vertical="center"/>
      <protection locked="0"/>
    </xf>
    <xf numFmtId="0" fontId="15" fillId="0" borderId="7" xfId="1" applyFont="1" applyBorder="1" applyAlignment="1" applyProtection="1">
      <alignment horizontal="center" vertical="center"/>
      <protection locked="0"/>
    </xf>
    <xf numFmtId="0" fontId="20" fillId="0" borderId="25" xfId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0" fontId="12" fillId="0" borderId="19" xfId="1" applyFont="1" applyBorder="1" applyAlignment="1" applyProtection="1">
      <alignment vertical="center"/>
      <protection locked="0"/>
    </xf>
    <xf numFmtId="0" fontId="15" fillId="0" borderId="10" xfId="1" applyFont="1" applyBorder="1" applyAlignment="1" applyProtection="1">
      <alignment vertical="center"/>
      <protection locked="0"/>
    </xf>
    <xf numFmtId="0" fontId="15" fillId="0" borderId="27" xfId="1" applyFont="1" applyBorder="1" applyAlignment="1" applyProtection="1">
      <alignment vertical="center"/>
      <protection locked="0"/>
    </xf>
    <xf numFmtId="0" fontId="15" fillId="0" borderId="26" xfId="1" applyFont="1" applyBorder="1" applyAlignment="1" applyProtection="1">
      <alignment vertical="center"/>
      <protection locked="0"/>
    </xf>
    <xf numFmtId="0" fontId="15" fillId="0" borderId="0" xfId="1" applyFont="1" applyProtection="1">
      <protection locked="0"/>
    </xf>
    <xf numFmtId="0" fontId="12" fillId="0" borderId="0" xfId="0" applyFont="1" applyAlignment="1" applyProtection="1">
      <alignment horizontal="right" vertical="top"/>
      <protection locked="0"/>
    </xf>
    <xf numFmtId="0" fontId="12" fillId="0" borderId="0" xfId="0" applyFont="1" applyProtection="1">
      <alignment vertical="center"/>
      <protection locked="0"/>
    </xf>
    <xf numFmtId="0" fontId="12" fillId="2" borderId="0" xfId="0" applyFont="1" applyFill="1" applyAlignment="1" applyProtection="1">
      <alignment horizontal="right" vertical="top"/>
      <protection locked="0"/>
    </xf>
    <xf numFmtId="0" fontId="15" fillId="0" borderId="0" xfId="0" applyFont="1" applyProtection="1">
      <alignment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176" fontId="15" fillId="0" borderId="9" xfId="0" applyNumberFormat="1" applyFont="1" applyBorder="1" applyAlignment="1" applyProtection="1">
      <alignment horizontal="center" vertical="center"/>
      <protection locked="0"/>
    </xf>
    <xf numFmtId="0" fontId="15" fillId="0" borderId="10" xfId="0" applyFont="1" applyBorder="1" applyProtection="1">
      <alignment vertical="center"/>
      <protection locked="0"/>
    </xf>
    <xf numFmtId="176" fontId="15" fillId="0" borderId="12" xfId="0" applyNumberFormat="1" applyFont="1" applyBorder="1" applyProtection="1">
      <alignment vertical="center"/>
      <protection locked="0"/>
    </xf>
    <xf numFmtId="0" fontId="15" fillId="0" borderId="13" xfId="0" applyFont="1" applyBorder="1" applyAlignment="1" applyProtection="1">
      <alignment horizontal="left" vertical="center" indent="1"/>
      <protection locked="0"/>
    </xf>
    <xf numFmtId="0" fontId="15" fillId="0" borderId="14" xfId="0" applyFont="1" applyBorder="1" applyProtection="1">
      <alignment vertical="center"/>
      <protection locked="0"/>
    </xf>
    <xf numFmtId="176" fontId="15" fillId="0" borderId="17" xfId="0" applyNumberFormat="1" applyFont="1" applyBorder="1" applyProtection="1">
      <alignment vertical="center"/>
      <protection locked="0"/>
    </xf>
    <xf numFmtId="0" fontId="49" fillId="2" borderId="0" xfId="0" applyFont="1" applyFill="1" applyProtection="1">
      <alignment vertical="center"/>
      <protection locked="0"/>
    </xf>
    <xf numFmtId="0" fontId="15" fillId="0" borderId="65" xfId="0" applyFont="1" applyBorder="1" applyAlignment="1" applyProtection="1">
      <alignment horizontal="left" vertical="center" indent="1"/>
      <protection locked="0"/>
    </xf>
    <xf numFmtId="0" fontId="15" fillId="0" borderId="64" xfId="0" applyFont="1" applyBorder="1" applyProtection="1">
      <alignment vertical="center"/>
      <protection locked="0"/>
    </xf>
    <xf numFmtId="176" fontId="15" fillId="0" borderId="62" xfId="0" applyNumberFormat="1" applyFont="1" applyBorder="1" applyProtection="1">
      <alignment vertical="center"/>
      <protection locked="0"/>
    </xf>
    <xf numFmtId="0" fontId="15" fillId="0" borderId="2" xfId="0" applyFont="1" applyBorder="1" applyAlignment="1" applyProtection="1">
      <alignment horizontal="left" vertical="center" indent="1"/>
      <protection locked="0"/>
    </xf>
    <xf numFmtId="0" fontId="15" fillId="0" borderId="3" xfId="0" applyFont="1" applyBorder="1" applyProtection="1">
      <alignment vertical="center"/>
      <protection locked="0"/>
    </xf>
    <xf numFmtId="0" fontId="15" fillId="0" borderId="13" xfId="0" applyFont="1" applyBorder="1" applyProtection="1">
      <alignment vertical="center"/>
      <protection locked="0"/>
    </xf>
    <xf numFmtId="0" fontId="15" fillId="0" borderId="16" xfId="0" applyFont="1" applyBorder="1" applyProtection="1">
      <alignment vertical="center"/>
      <protection locked="0"/>
    </xf>
    <xf numFmtId="0" fontId="15" fillId="0" borderId="65" xfId="0" applyFont="1" applyBorder="1" applyProtection="1">
      <alignment vertical="center"/>
      <protection locked="0"/>
    </xf>
    <xf numFmtId="0" fontId="15" fillId="0" borderId="18" xfId="0" applyFont="1" applyBorder="1" applyAlignment="1" applyProtection="1">
      <alignment horizontal="left" vertical="center"/>
      <protection locked="0"/>
    </xf>
    <xf numFmtId="0" fontId="15" fillId="0" borderId="19" xfId="0" applyFont="1" applyBorder="1" applyProtection="1">
      <alignment vertical="center"/>
      <protection locked="0"/>
    </xf>
    <xf numFmtId="176" fontId="15" fillId="0" borderId="19" xfId="0" applyNumberFormat="1" applyFont="1" applyBorder="1" applyProtection="1">
      <alignment vertical="center"/>
      <protection locked="0"/>
    </xf>
    <xf numFmtId="0" fontId="12" fillId="0" borderId="19" xfId="0" applyFont="1" applyBorder="1" applyProtection="1">
      <alignment vertical="center"/>
      <protection locked="0"/>
    </xf>
    <xf numFmtId="0" fontId="12" fillId="0" borderId="20" xfId="0" applyFont="1" applyBorder="1" applyProtection="1">
      <alignment vertical="center"/>
      <protection locked="0"/>
    </xf>
    <xf numFmtId="0" fontId="12" fillId="0" borderId="21" xfId="0" applyFont="1" applyBorder="1" applyAlignment="1" applyProtection="1">
      <alignment horizontal="left" vertical="top"/>
      <protection locked="0"/>
    </xf>
    <xf numFmtId="0" fontId="12" fillId="0" borderId="1" xfId="0" applyFont="1" applyBorder="1" applyAlignment="1" applyProtection="1">
      <alignment horizontal="left" vertical="top"/>
      <protection locked="0"/>
    </xf>
    <xf numFmtId="0" fontId="12" fillId="0" borderId="1" xfId="0" applyFont="1" applyBorder="1" applyProtection="1">
      <alignment vertical="center"/>
      <protection locked="0"/>
    </xf>
    <xf numFmtId="176" fontId="13" fillId="0" borderId="0" xfId="0" applyNumberFormat="1" applyFont="1" applyProtection="1">
      <alignment vertical="center"/>
      <protection locked="0"/>
    </xf>
    <xf numFmtId="0" fontId="38" fillId="0" borderId="0" xfId="0" applyFont="1" applyAlignment="1" applyProtection="1">
      <alignment horizontal="right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left" vertical="center" indent="2"/>
      <protection locked="0"/>
    </xf>
    <xf numFmtId="0" fontId="12" fillId="0" borderId="14" xfId="0" applyFont="1" applyBorder="1" applyAlignment="1" applyProtection="1">
      <alignment horizontal="left" vertical="center" indent="2"/>
      <protection locked="0"/>
    </xf>
    <xf numFmtId="182" fontId="13" fillId="0" borderId="14" xfId="0" applyNumberFormat="1" applyFont="1" applyBorder="1" applyAlignment="1" applyProtection="1">
      <alignment horizontal="left" vertical="center" indent="2"/>
      <protection locked="0"/>
    </xf>
    <xf numFmtId="183" fontId="13" fillId="0" borderId="14" xfId="0" applyNumberFormat="1" applyFont="1" applyBorder="1" applyAlignment="1" applyProtection="1">
      <alignment horizontal="left" vertical="center" indent="2"/>
      <protection locked="0"/>
    </xf>
    <xf numFmtId="0" fontId="18" fillId="2" borderId="0" xfId="0" applyFont="1" applyFill="1" applyProtection="1">
      <alignment vertical="center"/>
      <protection locked="0"/>
    </xf>
    <xf numFmtId="0" fontId="37" fillId="2" borderId="0" xfId="0" applyFont="1" applyFill="1" applyAlignment="1" applyProtection="1">
      <alignment vertical="top"/>
      <protection locked="0"/>
    </xf>
    <xf numFmtId="182" fontId="13" fillId="0" borderId="14" xfId="0" applyNumberFormat="1" applyFont="1" applyBorder="1" applyAlignment="1">
      <alignment horizontal="left" vertical="center" indent="2"/>
    </xf>
    <xf numFmtId="183" fontId="13" fillId="0" borderId="14" xfId="0" applyNumberFormat="1" applyFont="1" applyBorder="1" applyAlignment="1">
      <alignment horizontal="left" vertical="center"/>
    </xf>
    <xf numFmtId="176" fontId="50" fillId="0" borderId="5" xfId="0" applyNumberFormat="1" applyFont="1" applyBorder="1">
      <alignment vertical="center"/>
    </xf>
    <xf numFmtId="38" fontId="50" fillId="0" borderId="62" xfId="0" applyNumberFormat="1" applyFont="1" applyBorder="1">
      <alignment vertical="center"/>
    </xf>
    <xf numFmtId="176" fontId="50" fillId="0" borderId="62" xfId="0" applyNumberFormat="1" applyFont="1" applyBorder="1">
      <alignment vertical="center"/>
    </xf>
    <xf numFmtId="0" fontId="15" fillId="0" borderId="22" xfId="0" applyFont="1" applyBorder="1" applyAlignment="1">
      <alignment horizontal="right" vertical="top"/>
    </xf>
    <xf numFmtId="0" fontId="46" fillId="0" borderId="43" xfId="10" applyFont="1" applyBorder="1" applyAlignment="1" applyProtection="1">
      <alignment horizontal="center" vertical="center"/>
      <protection locked="0"/>
    </xf>
    <xf numFmtId="0" fontId="42" fillId="0" borderId="0" xfId="10" applyFont="1" applyProtection="1">
      <alignment vertical="center"/>
      <protection locked="0"/>
    </xf>
    <xf numFmtId="0" fontId="42" fillId="0" borderId="0" xfId="10" applyFont="1" applyAlignment="1" applyProtection="1">
      <alignment horizontal="right" vertical="center"/>
      <protection locked="0"/>
    </xf>
    <xf numFmtId="0" fontId="42" fillId="0" borderId="11" xfId="10" applyFont="1" applyBorder="1" applyProtection="1">
      <alignment vertical="center"/>
      <protection locked="0"/>
    </xf>
    <xf numFmtId="0" fontId="42" fillId="0" borderId="44" xfId="10" applyFont="1" applyBorder="1" applyProtection="1">
      <alignment vertical="center"/>
      <protection locked="0"/>
    </xf>
    <xf numFmtId="0" fontId="43" fillId="0" borderId="0" xfId="10" applyFont="1" applyProtection="1">
      <alignment vertical="center"/>
      <protection locked="0"/>
    </xf>
    <xf numFmtId="0" fontId="42" fillId="0" borderId="45" xfId="10" applyFont="1" applyBorder="1" applyProtection="1">
      <alignment vertical="center"/>
      <protection locked="0"/>
    </xf>
    <xf numFmtId="0" fontId="42" fillId="0" borderId="0" xfId="10" applyFont="1" applyAlignment="1" applyProtection="1">
      <alignment horizontal="center" vertical="center"/>
      <protection locked="0"/>
    </xf>
    <xf numFmtId="0" fontId="42" fillId="0" borderId="46" xfId="10" applyFont="1" applyBorder="1" applyProtection="1">
      <alignment vertical="center"/>
      <protection locked="0"/>
    </xf>
    <xf numFmtId="0" fontId="42" fillId="0" borderId="2" xfId="10" applyFont="1" applyBorder="1" applyProtection="1">
      <alignment vertical="center"/>
      <protection locked="0"/>
    </xf>
    <xf numFmtId="0" fontId="42" fillId="0" borderId="49" xfId="10" applyFont="1" applyBorder="1" applyAlignment="1" applyProtection="1">
      <alignment horizontal="center" vertical="center"/>
      <protection locked="0"/>
    </xf>
    <xf numFmtId="0" fontId="42" fillId="0" borderId="50" xfId="10" applyFont="1" applyBorder="1" applyAlignment="1" applyProtection="1">
      <alignment horizontal="center" vertical="center"/>
      <protection locked="0"/>
    </xf>
    <xf numFmtId="0" fontId="42" fillId="0" borderId="51" xfId="10" applyFont="1" applyBorder="1" applyAlignment="1" applyProtection="1">
      <alignment horizontal="center" vertical="center"/>
      <protection locked="0"/>
    </xf>
    <xf numFmtId="0" fontId="42" fillId="0" borderId="52" xfId="10" applyFont="1" applyBorder="1" applyAlignment="1" applyProtection="1">
      <alignment horizontal="center" vertical="center"/>
      <protection locked="0"/>
    </xf>
    <xf numFmtId="38" fontId="42" fillId="0" borderId="17" xfId="11" applyFont="1" applyBorder="1" applyAlignment="1" applyProtection="1">
      <alignment horizontal="center" vertical="center"/>
      <protection locked="0"/>
    </xf>
    <xf numFmtId="179" fontId="42" fillId="0" borderId="62" xfId="11" applyNumberFormat="1" applyFont="1" applyBorder="1" applyAlignment="1" applyProtection="1">
      <alignment horizontal="center" vertical="center"/>
      <protection locked="0"/>
    </xf>
    <xf numFmtId="0" fontId="42" fillId="0" borderId="54" xfId="10" applyFont="1" applyBorder="1" applyAlignment="1" applyProtection="1">
      <alignment horizontal="center" vertical="center"/>
      <protection locked="0"/>
    </xf>
    <xf numFmtId="38" fontId="42" fillId="0" borderId="5" xfId="11" applyFont="1" applyBorder="1" applyAlignment="1" applyProtection="1">
      <alignment horizontal="center" vertical="center"/>
      <protection locked="0"/>
    </xf>
    <xf numFmtId="38" fontId="42" fillId="0" borderId="63" xfId="11" applyFont="1" applyBorder="1" applyAlignment="1" applyProtection="1">
      <alignment horizontal="center" vertical="center"/>
      <protection locked="0"/>
    </xf>
    <xf numFmtId="0" fontId="42" fillId="0" borderId="23" xfId="10" applyFont="1" applyBorder="1" applyAlignment="1" applyProtection="1">
      <alignment horizontal="left" vertical="center"/>
      <protection locked="0"/>
    </xf>
    <xf numFmtId="0" fontId="42" fillId="0" borderId="23" xfId="10" applyFont="1" applyBorder="1" applyProtection="1">
      <alignment vertical="center"/>
      <protection locked="0"/>
    </xf>
    <xf numFmtId="0" fontId="42" fillId="0" borderId="14" xfId="10" applyFont="1" applyBorder="1" applyAlignment="1" applyProtection="1">
      <alignment horizontal="left" vertical="center"/>
      <protection locked="0"/>
    </xf>
    <xf numFmtId="0" fontId="42" fillId="0" borderId="14" xfId="10" applyFont="1" applyBorder="1" applyProtection="1">
      <alignment vertical="center"/>
      <protection locked="0"/>
    </xf>
    <xf numFmtId="0" fontId="36" fillId="0" borderId="0" xfId="4" applyFont="1" applyProtection="1">
      <alignment vertical="center"/>
      <protection locked="0"/>
    </xf>
    <xf numFmtId="0" fontId="12" fillId="0" borderId="25" xfId="4" applyFont="1" applyBorder="1" applyAlignment="1" applyProtection="1">
      <alignment horizontal="center" vertical="center"/>
      <protection locked="0"/>
    </xf>
    <xf numFmtId="0" fontId="36" fillId="0" borderId="25" xfId="4" applyFont="1" applyBorder="1" applyProtection="1">
      <alignment vertical="center"/>
      <protection locked="0"/>
    </xf>
    <xf numFmtId="181" fontId="52" fillId="0" borderId="0" xfId="4" applyNumberFormat="1" applyFont="1">
      <alignment vertical="center"/>
    </xf>
    <xf numFmtId="0" fontId="15" fillId="0" borderId="0" xfId="4" applyFont="1" applyAlignment="1">
      <alignment horizontal="right" vertical="top" wrapText="1"/>
    </xf>
    <xf numFmtId="0" fontId="32" fillId="0" borderId="0" xfId="4" applyProtection="1">
      <alignment vertical="center"/>
      <protection locked="0"/>
    </xf>
    <xf numFmtId="0" fontId="36" fillId="0" borderId="42" xfId="4" applyFont="1" applyBorder="1" applyProtection="1">
      <alignment vertical="center"/>
      <protection locked="0"/>
    </xf>
    <xf numFmtId="0" fontId="12" fillId="0" borderId="0" xfId="8" applyFont="1" applyAlignment="1">
      <alignment horizontal="left" vertical="center" wrapText="1"/>
    </xf>
    <xf numFmtId="0" fontId="15" fillId="0" borderId="0" xfId="8" applyFont="1" applyAlignment="1">
      <alignment horizontal="left" vertical="center" wrapText="1"/>
    </xf>
    <xf numFmtId="0" fontId="53" fillId="0" borderId="0" xfId="0" applyFont="1">
      <alignment vertical="center"/>
    </xf>
    <xf numFmtId="20" fontId="54" fillId="3" borderId="61" xfId="0" applyNumberFormat="1" applyFont="1" applyFill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20" fontId="53" fillId="3" borderId="61" xfId="0" applyNumberFormat="1" applyFont="1" applyFill="1" applyBorder="1" applyAlignment="1">
      <alignment horizontal="center" vertical="center"/>
    </xf>
    <xf numFmtId="0" fontId="53" fillId="5" borderId="0" xfId="0" applyFont="1" applyFill="1">
      <alignment vertical="center"/>
    </xf>
    <xf numFmtId="0" fontId="56" fillId="5" borderId="0" xfId="0" applyFont="1" applyFill="1" applyAlignment="1">
      <alignment horizontal="right" vertical="center"/>
    </xf>
    <xf numFmtId="0" fontId="56" fillId="5" borderId="0" xfId="0" applyFont="1" applyFill="1">
      <alignment vertical="center"/>
    </xf>
    <xf numFmtId="0" fontId="53" fillId="5" borderId="0" xfId="0" applyFont="1" applyFill="1" applyAlignment="1">
      <alignment horizontal="left" vertical="center"/>
    </xf>
    <xf numFmtId="0" fontId="53" fillId="5" borderId="0" xfId="0" applyFont="1" applyFill="1" applyAlignment="1">
      <alignment horizontal="left" vertical="center" wrapText="1"/>
    </xf>
    <xf numFmtId="0" fontId="57" fillId="5" borderId="0" xfId="0" applyFont="1" applyFill="1">
      <alignment vertical="center"/>
    </xf>
    <xf numFmtId="0" fontId="12" fillId="0" borderId="0" xfId="0" applyFont="1">
      <alignment vertical="center"/>
    </xf>
    <xf numFmtId="0" fontId="12" fillId="0" borderId="0" xfId="0" applyFont="1" applyAlignment="1"/>
    <xf numFmtId="0" fontId="59" fillId="0" borderId="0" xfId="17" applyFont="1">
      <alignment vertical="center"/>
    </xf>
    <xf numFmtId="0" fontId="3" fillId="0" borderId="0" xfId="17">
      <alignment vertical="center"/>
    </xf>
    <xf numFmtId="0" fontId="3" fillId="5" borderId="0" xfId="17" applyFill="1">
      <alignment vertical="center"/>
    </xf>
    <xf numFmtId="0" fontId="59" fillId="5" borderId="0" xfId="17" applyFont="1" applyFill="1">
      <alignment vertical="center"/>
    </xf>
    <xf numFmtId="0" fontId="59" fillId="5" borderId="23" xfId="17" applyFont="1" applyFill="1" applyBorder="1">
      <alignment vertical="center"/>
    </xf>
    <xf numFmtId="0" fontId="59" fillId="5" borderId="14" xfId="17" applyFont="1" applyFill="1" applyBorder="1">
      <alignment vertical="center"/>
    </xf>
    <xf numFmtId="0" fontId="3" fillId="0" borderId="64" xfId="17" applyBorder="1" applyAlignment="1">
      <alignment vertical="center" wrapText="1"/>
    </xf>
    <xf numFmtId="0" fontId="59" fillId="5" borderId="69" xfId="17" applyFont="1" applyFill="1" applyBorder="1" applyAlignment="1">
      <alignment horizontal="center" vertical="center"/>
    </xf>
    <xf numFmtId="0" fontId="59" fillId="5" borderId="19" xfId="17" applyFont="1" applyFill="1" applyBorder="1" applyAlignment="1">
      <alignment horizontal="center" vertical="center"/>
    </xf>
    <xf numFmtId="0" fontId="59" fillId="5" borderId="70" xfId="17" applyFont="1" applyFill="1" applyBorder="1" applyAlignment="1">
      <alignment horizontal="center" vertical="center"/>
    </xf>
    <xf numFmtId="0" fontId="62" fillId="5" borderId="70" xfId="17" applyFont="1" applyFill="1" applyBorder="1" applyAlignment="1">
      <alignment horizontal="center" wrapText="1"/>
    </xf>
    <xf numFmtId="0" fontId="59" fillId="5" borderId="73" xfId="17" applyFont="1" applyFill="1" applyBorder="1" applyAlignment="1">
      <alignment horizontal="center" vertical="center"/>
    </xf>
    <xf numFmtId="0" fontId="59" fillId="5" borderId="74" xfId="17" applyFont="1" applyFill="1" applyBorder="1" applyAlignment="1">
      <alignment horizontal="center" vertical="center"/>
    </xf>
    <xf numFmtId="0" fontId="59" fillId="5" borderId="5" xfId="17" applyFont="1" applyFill="1" applyBorder="1" applyAlignment="1">
      <alignment horizontal="center" vertical="center"/>
    </xf>
    <xf numFmtId="0" fontId="62" fillId="5" borderId="63" xfId="17" applyFont="1" applyFill="1" applyBorder="1" applyAlignment="1">
      <alignment horizontal="center" vertical="top" wrapText="1"/>
    </xf>
    <xf numFmtId="38" fontId="64" fillId="5" borderId="68" xfId="18" applyFont="1" applyFill="1" applyBorder="1">
      <alignment vertical="center"/>
    </xf>
    <xf numFmtId="38" fontId="64" fillId="5" borderId="12" xfId="18" applyFont="1" applyFill="1" applyBorder="1">
      <alignment vertical="center"/>
    </xf>
    <xf numFmtId="0" fontId="59" fillId="5" borderId="19" xfId="17" applyFont="1" applyFill="1" applyBorder="1">
      <alignment vertical="center"/>
    </xf>
    <xf numFmtId="38" fontId="64" fillId="5" borderId="50" xfId="18" applyFont="1" applyFill="1" applyBorder="1">
      <alignment vertical="center"/>
    </xf>
    <xf numFmtId="0" fontId="59" fillId="5" borderId="1" xfId="17" applyFont="1" applyFill="1" applyBorder="1">
      <alignment vertical="center"/>
    </xf>
    <xf numFmtId="38" fontId="64" fillId="5" borderId="63" xfId="18" applyFont="1" applyFill="1" applyBorder="1">
      <alignment vertical="center"/>
    </xf>
    <xf numFmtId="0" fontId="59" fillId="5" borderId="7" xfId="17" applyFont="1" applyFill="1" applyBorder="1" applyAlignment="1">
      <alignment horizontal="center" vertical="center"/>
    </xf>
    <xf numFmtId="38" fontId="64" fillId="5" borderId="9" xfId="18" applyFont="1" applyFill="1" applyBorder="1">
      <alignment vertical="center"/>
    </xf>
    <xf numFmtId="38" fontId="64" fillId="5" borderId="79" xfId="18" applyFont="1" applyFill="1" applyBorder="1">
      <alignment vertical="center"/>
    </xf>
    <xf numFmtId="38" fontId="66" fillId="2" borderId="80" xfId="18" applyFont="1" applyFill="1" applyBorder="1">
      <alignment vertical="center"/>
    </xf>
    <xf numFmtId="0" fontId="59" fillId="5" borderId="25" xfId="17" applyFont="1" applyFill="1" applyBorder="1">
      <alignment vertical="center"/>
    </xf>
    <xf numFmtId="0" fontId="59" fillId="5" borderId="0" xfId="17" applyFont="1" applyFill="1" applyAlignment="1">
      <alignment horizontal="center" vertical="center"/>
    </xf>
    <xf numFmtId="0" fontId="63" fillId="5" borderId="0" xfId="17" applyFont="1" applyFill="1" applyAlignment="1">
      <alignment horizontal="left" vertical="center"/>
    </xf>
    <xf numFmtId="38" fontId="63" fillId="5" borderId="0" xfId="18" applyFont="1" applyFill="1" applyBorder="1">
      <alignment vertical="center"/>
    </xf>
    <xf numFmtId="38" fontId="67" fillId="5" borderId="0" xfId="18" applyFont="1" applyFill="1" applyBorder="1">
      <alignment vertical="center"/>
    </xf>
    <xf numFmtId="0" fontId="63" fillId="5" borderId="0" xfId="17" applyFont="1" applyFill="1" applyAlignment="1">
      <alignment horizontal="center" vertical="center"/>
    </xf>
    <xf numFmtId="38" fontId="63" fillId="5" borderId="1" xfId="18" applyFont="1" applyFill="1" applyBorder="1">
      <alignment vertical="center"/>
    </xf>
    <xf numFmtId="38" fontId="67" fillId="5" borderId="1" xfId="18" applyFont="1" applyFill="1" applyBorder="1">
      <alignment vertical="center"/>
    </xf>
    <xf numFmtId="38" fontId="67" fillId="5" borderId="1" xfId="18" applyFont="1" applyFill="1" applyBorder="1" applyAlignment="1">
      <alignment horizontal="right" vertical="center"/>
    </xf>
    <xf numFmtId="0" fontId="59" fillId="0" borderId="0" xfId="17" applyFont="1" applyAlignment="1">
      <alignment horizontal="center" vertical="center"/>
    </xf>
    <xf numFmtId="0" fontId="59" fillId="5" borderId="23" xfId="17" applyFont="1" applyFill="1" applyBorder="1" applyAlignment="1">
      <alignment horizontal="center" vertical="center"/>
    </xf>
    <xf numFmtId="38" fontId="59" fillId="5" borderId="8" xfId="18" applyFont="1" applyFill="1" applyBorder="1" applyAlignment="1">
      <alignment horizontal="center" vertical="center"/>
    </xf>
    <xf numFmtId="38" fontId="59" fillId="5" borderId="0" xfId="18" applyFont="1" applyFill="1" applyBorder="1" applyAlignment="1">
      <alignment horizontal="center" vertical="center"/>
    </xf>
    <xf numFmtId="0" fontId="9" fillId="0" borderId="0" xfId="3" applyAlignment="1">
      <alignment horizontal="left" vertical="center"/>
    </xf>
    <xf numFmtId="0" fontId="59" fillId="0" borderId="0" xfId="3" applyFont="1" applyAlignment="1">
      <alignment horizontal="left" vertical="center"/>
    </xf>
    <xf numFmtId="0" fontId="32" fillId="0" borderId="0" xfId="3" applyFont="1" applyAlignment="1">
      <alignment horizontal="left" vertical="top"/>
    </xf>
    <xf numFmtId="0" fontId="32" fillId="0" borderId="0" xfId="17" applyFont="1">
      <alignment vertical="center"/>
    </xf>
    <xf numFmtId="0" fontId="32" fillId="0" borderId="0" xfId="3" applyFont="1" applyAlignment="1">
      <alignment horizontal="left" vertical="center"/>
    </xf>
    <xf numFmtId="0" fontId="32" fillId="0" borderId="0" xfId="3" applyFont="1">
      <alignment vertical="center"/>
    </xf>
    <xf numFmtId="0" fontId="59" fillId="0" borderId="0" xfId="17" applyFont="1" applyAlignment="1">
      <alignment horizontal="left" vertical="center"/>
    </xf>
    <xf numFmtId="38" fontId="25" fillId="6" borderId="0" xfId="2" applyFont="1" applyFill="1" applyAlignment="1">
      <alignment horizontal="center" vertical="center"/>
    </xf>
    <xf numFmtId="38" fontId="9" fillId="6" borderId="0" xfId="2" applyFont="1" applyFill="1" applyAlignment="1">
      <alignment horizontal="center" vertical="center"/>
    </xf>
    <xf numFmtId="0" fontId="9" fillId="6" borderId="0" xfId="3" applyFill="1" applyAlignment="1">
      <alignment horizontal="center" vertical="center"/>
    </xf>
    <xf numFmtId="0" fontId="18" fillId="3" borderId="0" xfId="3" applyFont="1" applyFill="1" applyAlignment="1">
      <alignment horizontal="center" vertical="top"/>
    </xf>
    <xf numFmtId="0" fontId="18" fillId="3" borderId="0" xfId="3" applyFont="1" applyFill="1" applyAlignment="1">
      <alignment horizontal="center" vertical="top" wrapText="1"/>
    </xf>
    <xf numFmtId="0" fontId="18" fillId="6" borderId="0" xfId="3" applyFont="1" applyFill="1" applyAlignment="1">
      <alignment horizontal="center" vertical="top" wrapText="1"/>
    </xf>
    <xf numFmtId="0" fontId="18" fillId="6" borderId="0" xfId="3" applyFont="1" applyFill="1" applyAlignment="1">
      <alignment horizontal="center" vertical="top"/>
    </xf>
    <xf numFmtId="38" fontId="9" fillId="6" borderId="0" xfId="3" applyNumberFormat="1" applyFill="1" applyAlignment="1">
      <alignment horizontal="center" vertical="center"/>
    </xf>
    <xf numFmtId="0" fontId="32" fillId="0" borderId="0" xfId="17" applyFont="1" applyAlignment="1">
      <alignment vertical="top"/>
    </xf>
    <xf numFmtId="0" fontId="32" fillId="0" borderId="0" xfId="17" applyFont="1" applyAlignment="1">
      <alignment vertical="top" wrapText="1"/>
    </xf>
    <xf numFmtId="0" fontId="2" fillId="0" borderId="0" xfId="3" applyFont="1">
      <alignment vertical="center"/>
    </xf>
    <xf numFmtId="0" fontId="15" fillId="0" borderId="6" xfId="1" applyFont="1" applyBorder="1" applyAlignment="1" applyProtection="1">
      <alignment horizontal="center" vertical="center"/>
      <protection locked="0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59" fillId="0" borderId="0" xfId="3" applyFont="1">
      <alignment vertical="center"/>
    </xf>
    <xf numFmtId="0" fontId="15" fillId="0" borderId="16" xfId="0" applyFont="1" applyBorder="1" applyAlignment="1" applyProtection="1">
      <alignment vertical="center"/>
      <protection locked="0"/>
    </xf>
    <xf numFmtId="0" fontId="53" fillId="0" borderId="0" xfId="0" applyFont="1" applyAlignment="1">
      <alignment horizontal="left" vertical="center"/>
    </xf>
    <xf numFmtId="0" fontId="54" fillId="3" borderId="61" xfId="0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14" fontId="54" fillId="3" borderId="61" xfId="0" applyNumberFormat="1" applyFont="1" applyFill="1" applyBorder="1" applyAlignment="1">
      <alignment horizontal="center" vertical="center"/>
    </xf>
    <xf numFmtId="0" fontId="19" fillId="0" borderId="0" xfId="1" applyFont="1" applyAlignment="1" applyProtection="1">
      <alignment horizontal="right" vertical="center" wrapText="1"/>
      <protection locked="0"/>
    </xf>
    <xf numFmtId="0" fontId="21" fillId="2" borderId="0" xfId="1" applyFont="1" applyFill="1" applyAlignment="1" applyProtection="1">
      <alignment horizontal="center" vertical="center"/>
      <protection locked="0"/>
    </xf>
    <xf numFmtId="180" fontId="12" fillId="0" borderId="0" xfId="1" applyNumberFormat="1" applyFont="1" applyAlignment="1" applyProtection="1">
      <alignment horizontal="right" vertical="center"/>
      <protection locked="0"/>
    </xf>
    <xf numFmtId="0" fontId="20" fillId="0" borderId="39" xfId="1" applyFont="1" applyBorder="1" applyAlignment="1" applyProtection="1">
      <alignment horizontal="center" vertical="center"/>
      <protection locked="0"/>
    </xf>
    <xf numFmtId="0" fontId="20" fillId="0" borderId="1" xfId="1" applyFont="1" applyBorder="1" applyAlignment="1" applyProtection="1">
      <alignment horizontal="center" vertical="center"/>
      <protection locked="0"/>
    </xf>
    <xf numFmtId="0" fontId="13" fillId="0" borderId="21" xfId="1" applyFont="1" applyBorder="1" applyAlignment="1">
      <alignment vertical="center" shrinkToFit="1"/>
    </xf>
    <xf numFmtId="0" fontId="30" fillId="0" borderId="1" xfId="0" applyFont="1" applyBorder="1" applyAlignment="1">
      <alignment vertical="center" shrinkToFit="1"/>
    </xf>
    <xf numFmtId="0" fontId="15" fillId="0" borderId="0" xfId="1" applyFont="1" applyAlignment="1" applyProtection="1">
      <alignment vertical="center" wrapText="1"/>
      <protection locked="0"/>
    </xf>
    <xf numFmtId="0" fontId="20" fillId="0" borderId="67" xfId="1" applyFont="1" applyBorder="1" applyAlignment="1" applyProtection="1">
      <alignment vertical="top" wrapText="1"/>
      <protection locked="0"/>
    </xf>
    <xf numFmtId="0" fontId="12" fillId="0" borderId="39" xfId="1" applyFont="1" applyBorder="1" applyAlignment="1" applyProtection="1">
      <alignment wrapText="1"/>
      <protection locked="0"/>
    </xf>
    <xf numFmtId="0" fontId="16" fillId="0" borderId="40" xfId="1" applyFont="1" applyBorder="1" applyAlignment="1">
      <alignment horizontal="center" vertical="center" wrapText="1"/>
    </xf>
    <xf numFmtId="0" fontId="16" fillId="0" borderId="39" xfId="1" applyFont="1" applyBorder="1" applyAlignment="1">
      <alignment horizontal="center" vertical="center" wrapText="1"/>
    </xf>
    <xf numFmtId="0" fontId="16" fillId="0" borderId="41" xfId="1" applyFont="1" applyBorder="1" applyAlignment="1">
      <alignment horizontal="center" vertical="center" wrapText="1"/>
    </xf>
    <xf numFmtId="0" fontId="16" fillId="0" borderId="36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182" fontId="13" fillId="0" borderId="7" xfId="1" applyNumberFormat="1" applyFont="1" applyBorder="1" applyAlignment="1">
      <alignment horizontal="right" vertical="center"/>
    </xf>
    <xf numFmtId="181" fontId="13" fillId="0" borderId="6" xfId="1" applyNumberFormat="1" applyFont="1" applyBorder="1" applyAlignment="1">
      <alignment horizontal="center" vertical="center"/>
    </xf>
    <xf numFmtId="181" fontId="13" fillId="0" borderId="7" xfId="1" applyNumberFormat="1" applyFont="1" applyBorder="1" applyAlignment="1">
      <alignment horizontal="center" vertical="center"/>
    </xf>
    <xf numFmtId="183" fontId="13" fillId="0" borderId="7" xfId="1" applyNumberFormat="1" applyFont="1" applyBorder="1" applyAlignment="1">
      <alignment horizontal="left" vertical="center"/>
    </xf>
    <xf numFmtId="0" fontId="12" fillId="0" borderId="29" xfId="1" applyFont="1" applyBorder="1" applyAlignment="1" applyProtection="1">
      <alignment vertical="center"/>
      <protection locked="0"/>
    </xf>
    <xf numFmtId="0" fontId="12" fillId="0" borderId="28" xfId="1" applyFont="1" applyBorder="1" applyAlignment="1" applyProtection="1">
      <alignment vertical="center"/>
      <protection locked="0"/>
    </xf>
    <xf numFmtId="0" fontId="15" fillId="0" borderId="37" xfId="1" applyFont="1" applyBorder="1" applyAlignment="1" applyProtection="1">
      <alignment horizontal="center" vertical="center"/>
      <protection locked="0"/>
    </xf>
    <xf numFmtId="0" fontId="15" fillId="0" borderId="8" xfId="1" applyFont="1" applyBorder="1" applyAlignment="1" applyProtection="1">
      <alignment horizontal="center" vertical="center"/>
      <protection locked="0"/>
    </xf>
    <xf numFmtId="0" fontId="12" fillId="0" borderId="31" xfId="1" applyFont="1" applyBorder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3" fillId="0" borderId="6" xfId="1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 shrinkToFit="1"/>
    </xf>
    <xf numFmtId="0" fontId="30" fillId="0" borderId="7" xfId="0" applyFont="1" applyBorder="1" applyAlignment="1">
      <alignment vertical="center" shrinkToFit="1"/>
    </xf>
    <xf numFmtId="0" fontId="30" fillId="0" borderId="8" xfId="0" applyFont="1" applyBorder="1" applyAlignment="1">
      <alignment vertical="center" shrinkToFit="1"/>
    </xf>
    <xf numFmtId="0" fontId="13" fillId="0" borderId="7" xfId="1" applyFont="1" applyBorder="1" applyAlignment="1">
      <alignment horizontal="center" vertical="center"/>
    </xf>
    <xf numFmtId="0" fontId="13" fillId="0" borderId="6" xfId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center"/>
      <protection locked="0"/>
    </xf>
    <xf numFmtId="0" fontId="69" fillId="6" borderId="0" xfId="3" applyFont="1" applyFill="1" applyAlignment="1">
      <alignment horizontal="center" vertical="center"/>
    </xf>
    <xf numFmtId="0" fontId="70" fillId="6" borderId="0" xfId="0" applyFont="1" applyFill="1" applyAlignment="1">
      <alignment horizontal="center" vertical="center"/>
    </xf>
    <xf numFmtId="0" fontId="71" fillId="3" borderId="0" xfId="3" applyFont="1" applyFill="1" applyAlignment="1">
      <alignment horizontal="center" vertical="center"/>
    </xf>
    <xf numFmtId="0" fontId="72" fillId="3" borderId="0" xfId="0" applyFont="1" applyFill="1" applyAlignment="1">
      <alignment horizontal="center" vertical="center"/>
    </xf>
    <xf numFmtId="38" fontId="73" fillId="0" borderId="0" xfId="2" applyFont="1" applyAlignment="1">
      <alignment horizontal="center" vertical="center"/>
    </xf>
    <xf numFmtId="176" fontId="13" fillId="0" borderId="0" xfId="0" applyNumberFormat="1" applyFont="1" applyAlignment="1">
      <alignment horizontal="right" vertical="center" indent="1"/>
    </xf>
    <xf numFmtId="0" fontId="15" fillId="0" borderId="60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59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56" xfId="0" applyFont="1" applyBorder="1" applyAlignment="1" applyProtection="1">
      <alignment horizontal="center" vertical="center"/>
      <protection locked="0"/>
    </xf>
    <xf numFmtId="0" fontId="15" fillId="0" borderId="47" xfId="0" applyFont="1" applyBorder="1" applyAlignment="1" applyProtection="1">
      <alignment horizontal="center" vertical="center"/>
      <protection locked="0"/>
    </xf>
    <xf numFmtId="0" fontId="15" fillId="0" borderId="48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60" xfId="0" applyFont="1" applyBorder="1" applyAlignment="1" applyProtection="1">
      <alignment horizontal="center" vertical="center" shrinkToFit="1"/>
      <protection locked="0"/>
    </xf>
    <xf numFmtId="0" fontId="15" fillId="0" borderId="14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50" fillId="0" borderId="60" xfId="0" applyFont="1" applyBorder="1" applyAlignment="1" applyProtection="1">
      <alignment horizontal="center" vertical="center" shrinkToFit="1"/>
      <protection locked="0"/>
    </xf>
    <xf numFmtId="0" fontId="50" fillId="0" borderId="14" xfId="0" applyFont="1" applyBorder="1" applyAlignment="1" applyProtection="1">
      <alignment horizontal="center" vertical="center" shrinkToFit="1"/>
      <protection locked="0"/>
    </xf>
    <xf numFmtId="0" fontId="50" fillId="0" borderId="15" xfId="0" applyFont="1" applyBorder="1" applyAlignment="1" applyProtection="1">
      <alignment horizontal="center" vertical="center" shrinkToFit="1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66" xfId="0" applyFont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181" fontId="13" fillId="0" borderId="14" xfId="0" applyNumberFormat="1" applyFont="1" applyBorder="1" applyAlignment="1">
      <alignment horizontal="left" vertical="center" indent="2"/>
    </xf>
    <xf numFmtId="0" fontId="13" fillId="0" borderId="23" xfId="0" applyFont="1" applyBorder="1" applyAlignment="1">
      <alignment horizontal="left" vertical="center" wrapText="1" indent="2"/>
    </xf>
    <xf numFmtId="0" fontId="13" fillId="0" borderId="14" xfId="0" applyFont="1" applyBorder="1" applyAlignment="1" applyProtection="1">
      <alignment horizontal="left" vertical="center" indent="2"/>
      <protection locked="0"/>
    </xf>
    <xf numFmtId="177" fontId="13" fillId="0" borderId="14" xfId="0" applyNumberFormat="1" applyFont="1" applyBorder="1" applyAlignment="1">
      <alignment horizontal="left" vertical="center" indent="2"/>
    </xf>
    <xf numFmtId="180" fontId="12" fillId="0" borderId="0" xfId="1" applyNumberFormat="1" applyFont="1" applyAlignment="1" applyProtection="1">
      <alignment horizontal="right" vertical="top"/>
      <protection locked="0"/>
    </xf>
    <xf numFmtId="0" fontId="59" fillId="5" borderId="72" xfId="17" applyFont="1" applyFill="1" applyBorder="1">
      <alignment vertical="center"/>
    </xf>
    <xf numFmtId="0" fontId="3" fillId="0" borderId="45" xfId="17" applyBorder="1">
      <alignment vertical="center"/>
    </xf>
    <xf numFmtId="0" fontId="59" fillId="5" borderId="6" xfId="17" applyFont="1" applyFill="1" applyBorder="1" applyAlignment="1">
      <alignment horizontal="center" vertical="center"/>
    </xf>
    <xf numFmtId="0" fontId="59" fillId="5" borderId="7" xfId="17" applyFont="1" applyFill="1" applyBorder="1" applyAlignment="1">
      <alignment horizontal="center" vertical="center"/>
    </xf>
    <xf numFmtId="0" fontId="59" fillId="5" borderId="8" xfId="17" applyFont="1" applyFill="1" applyBorder="1" applyAlignment="1">
      <alignment horizontal="center" vertical="center"/>
    </xf>
    <xf numFmtId="0" fontId="59" fillId="5" borderId="69" xfId="17" applyFont="1" applyFill="1" applyBorder="1" applyAlignment="1">
      <alignment horizontal="center" vertical="center"/>
    </xf>
    <xf numFmtId="0" fontId="3" fillId="0" borderId="73" xfId="17" applyBorder="1" applyAlignment="1">
      <alignment horizontal="center" vertical="center"/>
    </xf>
    <xf numFmtId="0" fontId="63" fillId="5" borderId="20" xfId="17" applyFont="1" applyFill="1" applyBorder="1">
      <alignment vertical="center"/>
    </xf>
    <xf numFmtId="0" fontId="3" fillId="0" borderId="22" xfId="17" applyBorder="1">
      <alignment vertical="center"/>
    </xf>
    <xf numFmtId="0" fontId="59" fillId="5" borderId="69" xfId="17" applyFont="1" applyFill="1" applyBorder="1">
      <alignment vertical="center"/>
    </xf>
    <xf numFmtId="0" fontId="3" fillId="0" borderId="73" xfId="17" applyBorder="1">
      <alignment vertical="center"/>
    </xf>
    <xf numFmtId="38" fontId="64" fillId="5" borderId="70" xfId="18" applyFont="1" applyFill="1" applyBorder="1" applyAlignment="1">
      <alignment vertical="center"/>
    </xf>
    <xf numFmtId="0" fontId="3" fillId="0" borderId="63" xfId="17" applyBorder="1">
      <alignment vertical="center"/>
    </xf>
    <xf numFmtId="38" fontId="65" fillId="5" borderId="70" xfId="18" applyFont="1" applyFill="1" applyBorder="1" applyAlignment="1">
      <alignment vertical="center"/>
    </xf>
    <xf numFmtId="0" fontId="3" fillId="0" borderId="12" xfId="17" applyBorder="1">
      <alignment vertical="center"/>
    </xf>
    <xf numFmtId="38" fontId="59" fillId="5" borderId="71" xfId="18" applyFont="1" applyFill="1" applyBorder="1" applyAlignment="1">
      <alignment horizontal="center" vertical="center"/>
    </xf>
    <xf numFmtId="0" fontId="3" fillId="0" borderId="75" xfId="17" applyBorder="1" applyAlignment="1">
      <alignment horizontal="center" vertical="center"/>
    </xf>
    <xf numFmtId="0" fontId="3" fillId="0" borderId="76" xfId="17" applyBorder="1">
      <alignment vertical="center"/>
    </xf>
    <xf numFmtId="0" fontId="60" fillId="5" borderId="0" xfId="17" applyFont="1" applyFill="1" applyAlignment="1">
      <alignment horizontal="center" vertical="center"/>
    </xf>
    <xf numFmtId="0" fontId="60" fillId="0" borderId="0" xfId="17" applyFont="1" applyAlignment="1">
      <alignment horizontal="center" vertical="center"/>
    </xf>
    <xf numFmtId="0" fontId="61" fillId="5" borderId="64" xfId="17" applyFont="1" applyFill="1" applyBorder="1" applyAlignment="1">
      <alignment vertical="center" wrapText="1"/>
    </xf>
    <xf numFmtId="0" fontId="3" fillId="0" borderId="64" xfId="17" applyBorder="1" applyAlignment="1">
      <alignment vertical="center" wrapText="1"/>
    </xf>
    <xf numFmtId="0" fontId="59" fillId="5" borderId="20" xfId="17" applyFont="1" applyFill="1" applyBorder="1" applyAlignment="1">
      <alignment horizontal="center" vertical="center"/>
    </xf>
    <xf numFmtId="0" fontId="3" fillId="0" borderId="22" xfId="17" applyBorder="1" applyAlignment="1">
      <alignment horizontal="center" vertical="center"/>
    </xf>
    <xf numFmtId="0" fontId="59" fillId="5" borderId="70" xfId="17" applyFont="1" applyFill="1" applyBorder="1" applyAlignment="1">
      <alignment horizontal="center" vertical="center"/>
    </xf>
    <xf numFmtId="0" fontId="3" fillId="0" borderId="63" xfId="17" applyBorder="1" applyAlignment="1">
      <alignment horizontal="center" vertical="center"/>
    </xf>
    <xf numFmtId="0" fontId="59" fillId="5" borderId="71" xfId="17" applyFont="1" applyFill="1" applyBorder="1" applyAlignment="1">
      <alignment horizontal="center" vertical="center"/>
    </xf>
    <xf numFmtId="0" fontId="59" fillId="5" borderId="72" xfId="17" applyFont="1" applyFill="1" applyBorder="1" applyAlignment="1">
      <alignment horizontal="center" vertical="center"/>
    </xf>
    <xf numFmtId="0" fontId="3" fillId="0" borderId="45" xfId="17" applyBorder="1" applyAlignment="1">
      <alignment horizontal="center" vertical="center"/>
    </xf>
    <xf numFmtId="0" fontId="3" fillId="0" borderId="78" xfId="17" applyBorder="1">
      <alignment vertical="center"/>
    </xf>
    <xf numFmtId="0" fontId="3" fillId="0" borderId="76" xfId="17" applyBorder="1" applyAlignment="1">
      <alignment horizontal="center" vertical="center"/>
    </xf>
    <xf numFmtId="0" fontId="3" fillId="0" borderId="11" xfId="17" applyBorder="1">
      <alignment vertical="center"/>
    </xf>
    <xf numFmtId="0" fontId="3" fillId="0" borderId="77" xfId="17" applyBorder="1" applyAlignment="1">
      <alignment horizontal="center" vertical="center"/>
    </xf>
    <xf numFmtId="0" fontId="45" fillId="0" borderId="0" xfId="10" applyFont="1" applyAlignment="1" applyProtection="1">
      <alignment horizontal="left" vertical="top"/>
      <protection locked="0"/>
    </xf>
    <xf numFmtId="0" fontId="42" fillId="0" borderId="49" xfId="10" applyFont="1" applyBorder="1" applyAlignment="1" applyProtection="1">
      <alignment horizontal="center" vertical="center"/>
      <protection locked="0"/>
    </xf>
    <xf numFmtId="0" fontId="42" fillId="0" borderId="50" xfId="10" applyFont="1" applyBorder="1" applyAlignment="1" applyProtection="1">
      <alignment horizontal="center" vertical="center"/>
      <protection locked="0"/>
    </xf>
    <xf numFmtId="0" fontId="42" fillId="0" borderId="56" xfId="10" applyFont="1" applyBorder="1" applyAlignment="1" applyProtection="1">
      <alignment horizontal="center" vertical="center"/>
      <protection locked="0"/>
    </xf>
    <xf numFmtId="0" fontId="42" fillId="0" borderId="57" xfId="10" applyFont="1" applyBorder="1" applyAlignment="1" applyProtection="1">
      <alignment horizontal="center" vertical="center"/>
      <protection locked="0"/>
    </xf>
    <xf numFmtId="0" fontId="42" fillId="0" borderId="51" xfId="10" applyFont="1" applyBorder="1" applyAlignment="1" applyProtection="1">
      <alignment horizontal="center" vertical="center"/>
      <protection locked="0"/>
    </xf>
    <xf numFmtId="38" fontId="42" fillId="0" borderId="2" xfId="11" applyFont="1" applyBorder="1" applyAlignment="1" applyProtection="1">
      <alignment horizontal="center" vertical="center"/>
      <protection locked="0"/>
    </xf>
    <xf numFmtId="38" fontId="42" fillId="0" borderId="58" xfId="11" applyFont="1" applyBorder="1" applyAlignment="1" applyProtection="1">
      <alignment horizontal="center" vertical="center"/>
      <protection locked="0"/>
    </xf>
    <xf numFmtId="38" fontId="42" fillId="0" borderId="59" xfId="11" applyFont="1" applyBorder="1" applyAlignment="1" applyProtection="1">
      <alignment horizontal="center" vertical="center"/>
    </xf>
    <xf numFmtId="38" fontId="42" fillId="0" borderId="58" xfId="11" applyFont="1" applyBorder="1" applyAlignment="1" applyProtection="1">
      <alignment horizontal="center" vertical="center"/>
    </xf>
    <xf numFmtId="38" fontId="42" fillId="0" borderId="4" xfId="11" applyFont="1" applyBorder="1" applyAlignment="1" applyProtection="1">
      <alignment horizontal="center" vertical="center"/>
    </xf>
    <xf numFmtId="177" fontId="41" fillId="0" borderId="0" xfId="10" applyNumberFormat="1" applyFont="1" applyAlignment="1">
      <alignment horizontal="right" vertical="center"/>
    </xf>
    <xf numFmtId="38" fontId="42" fillId="0" borderId="17" xfId="11" applyFont="1" applyBorder="1" applyAlignment="1" applyProtection="1">
      <alignment horizontal="center" vertical="center"/>
      <protection locked="0"/>
    </xf>
    <xf numFmtId="38" fontId="42" fillId="0" borderId="5" xfId="11" applyFont="1" applyBorder="1" applyAlignment="1" applyProtection="1">
      <alignment horizontal="center" vertical="center"/>
      <protection locked="0"/>
    </xf>
    <xf numFmtId="38" fontId="42" fillId="0" borderId="53" xfId="11" applyFont="1" applyBorder="1" applyAlignment="1" applyProtection="1">
      <alignment horizontal="center" vertical="center"/>
    </xf>
    <xf numFmtId="38" fontId="42" fillId="0" borderId="55" xfId="11" applyFont="1" applyBorder="1" applyAlignment="1" applyProtection="1">
      <alignment horizontal="center" vertical="center"/>
    </xf>
    <xf numFmtId="178" fontId="44" fillId="4" borderId="0" xfId="10" applyNumberFormat="1" applyFont="1" applyFill="1" applyAlignment="1" applyProtection="1">
      <alignment horizontal="center" vertical="center"/>
      <protection locked="0"/>
    </xf>
    <xf numFmtId="0" fontId="42" fillId="0" borderId="47" xfId="10" applyFont="1" applyBorder="1" applyAlignment="1" applyProtection="1">
      <alignment horizontal="left" vertical="center" indent="1"/>
      <protection locked="0"/>
    </xf>
    <xf numFmtId="0" fontId="42" fillId="0" borderId="48" xfId="10" applyFont="1" applyBorder="1" applyAlignment="1" applyProtection="1">
      <alignment horizontal="left" vertical="center" indent="1"/>
      <protection locked="0"/>
    </xf>
    <xf numFmtId="0" fontId="42" fillId="0" borderId="3" xfId="10" applyFont="1" applyBorder="1" applyAlignment="1" applyProtection="1">
      <alignment horizontal="left" vertical="center" indent="1"/>
      <protection locked="0"/>
    </xf>
    <xf numFmtId="0" fontId="42" fillId="0" borderId="4" xfId="10" applyFont="1" applyBorder="1" applyAlignment="1" applyProtection="1">
      <alignment horizontal="left" vertical="center" indent="1"/>
      <protection locked="0"/>
    </xf>
    <xf numFmtId="0" fontId="58" fillId="0" borderId="14" xfId="10" applyFont="1" applyBorder="1" applyAlignment="1" applyProtection="1">
      <alignment horizontal="center" vertical="center"/>
      <protection locked="0"/>
    </xf>
    <xf numFmtId="0" fontId="42" fillId="0" borderId="0" xfId="10" applyFont="1" applyAlignment="1" applyProtection="1">
      <alignment vertical="top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35" fillId="0" borderId="0" xfId="4" applyFont="1" applyAlignment="1" applyProtection="1">
      <alignment horizontal="center" vertical="center" wrapText="1"/>
      <protection locked="0"/>
    </xf>
    <xf numFmtId="0" fontId="35" fillId="0" borderId="0" xfId="4" applyFont="1" applyAlignment="1" applyProtection="1">
      <alignment horizontal="center" vertical="center"/>
      <protection locked="0"/>
    </xf>
    <xf numFmtId="0" fontId="35" fillId="0" borderId="1" xfId="4" applyFont="1" applyBorder="1" applyAlignment="1" applyProtection="1">
      <alignment horizontal="center" vertical="center"/>
      <protection locked="0"/>
    </xf>
    <xf numFmtId="0" fontId="40" fillId="0" borderId="6" xfId="4" applyFont="1" applyBorder="1" applyAlignment="1">
      <alignment horizontal="center" vertical="center" wrapText="1"/>
    </xf>
    <xf numFmtId="0" fontId="40" fillId="0" borderId="7" xfId="4" applyFont="1" applyBorder="1" applyAlignment="1">
      <alignment horizontal="center" vertical="center"/>
    </xf>
    <xf numFmtId="0" fontId="40" fillId="0" borderId="8" xfId="4" applyFont="1" applyBorder="1" applyAlignment="1">
      <alignment horizontal="center" vertical="center"/>
    </xf>
    <xf numFmtId="0" fontId="34" fillId="0" borderId="25" xfId="4" applyFont="1" applyBorder="1" applyAlignment="1">
      <alignment horizontal="center" vertical="center"/>
    </xf>
    <xf numFmtId="0" fontId="0" fillId="0" borderId="19" xfId="4" applyFont="1" applyBorder="1" applyAlignment="1">
      <alignment horizontal="center" vertical="center"/>
    </xf>
    <xf numFmtId="0" fontId="10" fillId="0" borderId="19" xfId="4" applyFont="1" applyBorder="1" applyAlignment="1">
      <alignment horizontal="center" vertical="center"/>
    </xf>
    <xf numFmtId="0" fontId="55" fillId="7" borderId="0" xfId="0" applyFont="1" applyFill="1">
      <alignment vertical="center"/>
    </xf>
    <xf numFmtId="0" fontId="53" fillId="7" borderId="0" xfId="0" applyFont="1" applyFill="1">
      <alignment vertical="center"/>
    </xf>
  </cellXfs>
  <cellStyles count="19">
    <cellStyle name="桁区切り" xfId="2" builtinId="6"/>
    <cellStyle name="桁区切り 2" xfId="6" xr:uid="{00000000-0005-0000-0000-000001000000}"/>
    <cellStyle name="桁区切り 2 2" xfId="13" xr:uid="{00000000-0005-0000-0000-000002000000}"/>
    <cellStyle name="桁区切り 3" xfId="11" xr:uid="{00000000-0005-0000-0000-000003000000}"/>
    <cellStyle name="桁区切り 4" xfId="18" xr:uid="{E9142713-D9CC-4CC5-8D8E-ED1AB5C43731}"/>
    <cellStyle name="通貨 2" xfId="15" xr:uid="{00000000-0005-0000-0000-000004000000}"/>
    <cellStyle name="標準" xfId="0" builtinId="0"/>
    <cellStyle name="標準 10" xfId="17" xr:uid="{BC3CD420-59E6-469C-8BB2-32D6809B13EB}"/>
    <cellStyle name="標準 2" xfId="1" xr:uid="{00000000-0005-0000-0000-000006000000}"/>
    <cellStyle name="標準 2 2" xfId="5" xr:uid="{00000000-0005-0000-0000-000007000000}"/>
    <cellStyle name="標準 2 3" xfId="8" xr:uid="{00000000-0005-0000-0000-000008000000}"/>
    <cellStyle name="標準 2 4" xfId="12" xr:uid="{00000000-0005-0000-0000-000009000000}"/>
    <cellStyle name="標準 3" xfId="3" xr:uid="{00000000-0005-0000-0000-00000A000000}"/>
    <cellStyle name="標準 4" xfId="4" xr:uid="{00000000-0005-0000-0000-00000B000000}"/>
    <cellStyle name="標準 5" xfId="7" xr:uid="{00000000-0005-0000-0000-00000C000000}"/>
    <cellStyle name="標準 6" xfId="9" xr:uid="{00000000-0005-0000-0000-00000D000000}"/>
    <cellStyle name="標準 7" xfId="10" xr:uid="{00000000-0005-0000-0000-00000E000000}"/>
    <cellStyle name="標準 8" xfId="14" xr:uid="{00000000-0005-0000-0000-00000F000000}"/>
    <cellStyle name="標準 9" xfId="16" xr:uid="{00000000-0005-0000-0000-000010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3"/>
  <sheetViews>
    <sheetView tabSelected="1" zoomScaleNormal="100" workbookViewId="0">
      <selection activeCell="M9" sqref="M9"/>
    </sheetView>
  </sheetViews>
  <sheetFormatPr defaultColWidth="9" defaultRowHeight="18.75"/>
  <cols>
    <col min="1" max="1" width="19.25" style="132" customWidth="1"/>
    <col min="2" max="2" width="14.125" style="132" customWidth="1"/>
    <col min="3" max="3" width="6.375" style="132" customWidth="1"/>
    <col min="4" max="4" width="14.125" style="132" customWidth="1"/>
    <col min="5" max="16384" width="9" style="132"/>
  </cols>
  <sheetData>
    <row r="1" spans="1:11" s="128" customFormat="1" ht="30" customHeight="1">
      <c r="B1" s="203" t="s">
        <v>36</v>
      </c>
      <c r="C1" s="203"/>
      <c r="D1" s="203"/>
    </row>
    <row r="2" spans="1:11" s="128" customFormat="1" ht="30" customHeight="1">
      <c r="A2" s="128" t="s">
        <v>22</v>
      </c>
      <c r="B2" s="202"/>
      <c r="C2" s="202"/>
      <c r="D2" s="202"/>
      <c r="E2" s="128" t="s">
        <v>24</v>
      </c>
    </row>
    <row r="3" spans="1:11" s="128" customFormat="1" ht="30" customHeight="1">
      <c r="A3" s="128" t="s">
        <v>16</v>
      </c>
      <c r="B3" s="202"/>
      <c r="C3" s="202"/>
      <c r="D3" s="202"/>
      <c r="E3" s="128" t="s">
        <v>24</v>
      </c>
    </row>
    <row r="4" spans="1:11" s="128" customFormat="1" ht="30" customHeight="1">
      <c r="A4" s="128" t="s">
        <v>14</v>
      </c>
      <c r="B4" s="204" t="s">
        <v>197</v>
      </c>
      <c r="C4" s="204"/>
      <c r="D4" s="204"/>
      <c r="E4" s="128" t="s">
        <v>25</v>
      </c>
    </row>
    <row r="5" spans="1:11" s="128" customFormat="1" ht="30" customHeight="1">
      <c r="A5" s="128" t="s">
        <v>130</v>
      </c>
      <c r="B5" s="129"/>
      <c r="C5" s="130" t="s">
        <v>131</v>
      </c>
      <c r="D5" s="131"/>
      <c r="E5" s="201" t="s">
        <v>274</v>
      </c>
      <c r="F5" s="201"/>
      <c r="G5" s="201"/>
      <c r="H5" s="201"/>
      <c r="I5" s="201"/>
      <c r="J5" s="201"/>
      <c r="K5" s="201"/>
    </row>
    <row r="6" spans="1:11" s="128" customFormat="1" ht="30" customHeight="1">
      <c r="A6" s="128" t="s">
        <v>177</v>
      </c>
      <c r="B6" s="202" t="s">
        <v>198</v>
      </c>
      <c r="C6" s="202"/>
      <c r="D6" s="202"/>
      <c r="E6" s="128" t="s">
        <v>273</v>
      </c>
    </row>
    <row r="7" spans="1:11" s="128" customFormat="1" ht="30" customHeight="1">
      <c r="A7" s="128" t="s">
        <v>23</v>
      </c>
      <c r="B7" s="202"/>
      <c r="C7" s="202"/>
      <c r="D7" s="202"/>
      <c r="E7" s="128" t="s">
        <v>24</v>
      </c>
    </row>
    <row r="8" spans="1:11" s="128" customFormat="1" ht="30" customHeight="1">
      <c r="A8" s="128" t="s">
        <v>58</v>
      </c>
      <c r="B8" s="202"/>
      <c r="C8" s="202"/>
      <c r="D8" s="202"/>
      <c r="E8" s="128" t="s">
        <v>59</v>
      </c>
    </row>
    <row r="9" spans="1:11" s="128" customFormat="1" ht="30" customHeight="1">
      <c r="A9" s="128" t="s">
        <v>112</v>
      </c>
      <c r="B9" s="202"/>
      <c r="C9" s="202"/>
      <c r="D9" s="202"/>
      <c r="E9" s="128" t="s">
        <v>59</v>
      </c>
    </row>
    <row r="10" spans="1:11" s="128" customFormat="1"/>
    <row r="12" spans="1:11" ht="25.5">
      <c r="A12" s="339" t="s">
        <v>334</v>
      </c>
      <c r="B12" s="340"/>
    </row>
    <row r="13" spans="1:11">
      <c r="A13" s="133" t="s">
        <v>135</v>
      </c>
    </row>
    <row r="14" spans="1:11">
      <c r="A14" s="134"/>
      <c r="B14" s="135" t="s">
        <v>333</v>
      </c>
      <c r="C14" s="135"/>
      <c r="D14" s="135"/>
    </row>
    <row r="15" spans="1:11">
      <c r="A15" s="134"/>
      <c r="C15" s="132" t="s">
        <v>110</v>
      </c>
    </row>
    <row r="16" spans="1:11">
      <c r="A16" s="134"/>
      <c r="C16" s="132" t="s">
        <v>111</v>
      </c>
    </row>
    <row r="17" spans="1:4">
      <c r="A17" s="134"/>
    </row>
    <row r="18" spans="1:4">
      <c r="A18" s="133" t="s">
        <v>136</v>
      </c>
    </row>
    <row r="19" spans="1:4">
      <c r="A19" s="134"/>
      <c r="B19" s="135" t="s">
        <v>335</v>
      </c>
    </row>
    <row r="20" spans="1:4">
      <c r="C20" s="132" t="s">
        <v>111</v>
      </c>
    </row>
    <row r="22" spans="1:4">
      <c r="B22" s="135" t="s">
        <v>336</v>
      </c>
      <c r="D22" s="136"/>
    </row>
    <row r="23" spans="1:4">
      <c r="C23" s="132" t="s">
        <v>140</v>
      </c>
    </row>
    <row r="25" spans="1:4">
      <c r="B25" s="132" t="s">
        <v>137</v>
      </c>
    </row>
    <row r="26" spans="1:4">
      <c r="C26" s="132" t="s">
        <v>140</v>
      </c>
    </row>
    <row r="27" spans="1:4">
      <c r="A27" s="135"/>
      <c r="B27" s="136"/>
      <c r="C27" s="136"/>
      <c r="D27" s="136"/>
    </row>
    <row r="28" spans="1:4">
      <c r="B28" s="135" t="s">
        <v>139</v>
      </c>
    </row>
    <row r="29" spans="1:4">
      <c r="C29" s="132" t="s">
        <v>138</v>
      </c>
    </row>
    <row r="30" spans="1:4">
      <c r="C30" s="132" t="s">
        <v>110</v>
      </c>
    </row>
    <row r="31" spans="1:4">
      <c r="B31" s="135"/>
      <c r="C31" s="132" t="s">
        <v>141</v>
      </c>
      <c r="D31" s="135"/>
    </row>
    <row r="32" spans="1:4">
      <c r="C32" s="132" t="s">
        <v>140</v>
      </c>
    </row>
    <row r="42" spans="1:2">
      <c r="A42" s="137"/>
      <c r="B42" s="137"/>
    </row>
    <row r="43" spans="1:2">
      <c r="A43" s="137"/>
      <c r="B43" s="137"/>
    </row>
  </sheetData>
  <mergeCells count="9">
    <mergeCell ref="E5:K5"/>
    <mergeCell ref="B8:D8"/>
    <mergeCell ref="B9:D9"/>
    <mergeCell ref="B1:D1"/>
    <mergeCell ref="B2:D2"/>
    <mergeCell ref="B3:D3"/>
    <mergeCell ref="B4:D4"/>
    <mergeCell ref="B7:D7"/>
    <mergeCell ref="B6:D6"/>
  </mergeCells>
  <phoneticPr fontId="1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0000000}">
          <x14:formula1>
            <xm:f>マスター!$C$12:$C$16</xm:f>
          </x14:formula1>
          <xm:sqref>B3:D3</xm:sqref>
        </x14:dataValidation>
        <x14:dataValidation type="list" allowBlank="1" showInputMessage="1" showErrorMessage="1" xr:uid="{00000000-0002-0000-0000-000001000000}">
          <x14:formula1>
            <xm:f>マスター!$B$12:$B$36</xm:f>
          </x14:formula1>
          <xm:sqref>B7:D7</xm:sqref>
        </x14:dataValidation>
        <x14:dataValidation type="list" allowBlank="1" showInputMessage="1" showErrorMessage="1" xr:uid="{00000000-0002-0000-0000-000002000000}">
          <x14:formula1>
            <xm:f>マスター!$A$12:$A$47</xm:f>
          </x14:formula1>
          <xm:sqref>B2:D2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21"/>
  <sheetViews>
    <sheetView workbookViewId="0">
      <selection activeCell="A20" sqref="A20:A21"/>
    </sheetView>
  </sheetViews>
  <sheetFormatPr defaultColWidth="9" defaultRowHeight="13.5"/>
  <cols>
    <col min="1" max="1" width="8.125" style="124" customWidth="1"/>
    <col min="2" max="2" width="11.375" style="124" customWidth="1"/>
    <col min="3" max="3" width="30.125" style="124" customWidth="1"/>
    <col min="4" max="4" width="37.25" style="124" customWidth="1"/>
    <col min="5" max="16384" width="9" style="124"/>
  </cols>
  <sheetData>
    <row r="1" spans="1:4" ht="25.15" customHeight="1">
      <c r="A1" s="330" t="s">
        <v>299</v>
      </c>
      <c r="B1" s="331"/>
      <c r="C1" s="331"/>
      <c r="D1" s="122" t="str">
        <f>はじめに!$B$4</f>
        <v>202●/●/●</v>
      </c>
    </row>
    <row r="2" spans="1:4" ht="25.15" customHeight="1">
      <c r="A2" s="332"/>
      <c r="B2" s="332"/>
      <c r="C2" s="332"/>
      <c r="D2" s="123">
        <f>はじめに!$B$2</f>
        <v>0</v>
      </c>
    </row>
    <row r="3" spans="1:4" s="119" customFormat="1" ht="21" customHeight="1">
      <c r="A3" s="120" t="s">
        <v>108</v>
      </c>
      <c r="B3" s="120" t="s">
        <v>104</v>
      </c>
      <c r="C3" s="120" t="s">
        <v>105</v>
      </c>
      <c r="D3" s="120" t="s">
        <v>106</v>
      </c>
    </row>
    <row r="4" spans="1:4" s="119" customFormat="1" ht="46.5" customHeight="1">
      <c r="A4" s="121"/>
      <c r="B4" s="121"/>
      <c r="C4" s="121"/>
      <c r="D4" s="121"/>
    </row>
    <row r="5" spans="1:4" s="119" customFormat="1" ht="46.5" customHeight="1">
      <c r="A5" s="121"/>
      <c r="B5" s="121"/>
      <c r="C5" s="121"/>
      <c r="D5" s="121"/>
    </row>
    <row r="6" spans="1:4" s="119" customFormat="1" ht="46.5" customHeight="1">
      <c r="A6" s="121"/>
      <c r="B6" s="121"/>
      <c r="C6" s="121"/>
      <c r="D6" s="121"/>
    </row>
    <row r="7" spans="1:4" s="119" customFormat="1" ht="46.5" customHeight="1">
      <c r="A7" s="121"/>
      <c r="B7" s="121"/>
      <c r="C7" s="121"/>
      <c r="D7" s="121"/>
    </row>
    <row r="8" spans="1:4" s="119" customFormat="1" ht="46.5" customHeight="1">
      <c r="A8" s="121"/>
      <c r="B8" s="121"/>
      <c r="C8" s="121"/>
      <c r="D8" s="121"/>
    </row>
    <row r="9" spans="1:4" s="119" customFormat="1" ht="46.5" customHeight="1">
      <c r="A9" s="121"/>
      <c r="B9" s="121"/>
      <c r="C9" s="121"/>
      <c r="D9" s="121"/>
    </row>
    <row r="10" spans="1:4" s="119" customFormat="1" ht="46.5" customHeight="1">
      <c r="A10" s="121"/>
      <c r="B10" s="121"/>
      <c r="C10" s="121"/>
      <c r="D10" s="121"/>
    </row>
    <row r="11" spans="1:4" s="119" customFormat="1" ht="46.5" customHeight="1">
      <c r="A11" s="121"/>
      <c r="B11" s="121"/>
      <c r="C11" s="121"/>
      <c r="D11" s="121"/>
    </row>
    <row r="12" spans="1:4" s="119" customFormat="1" ht="46.5" customHeight="1">
      <c r="A12" s="121"/>
      <c r="B12" s="121"/>
      <c r="C12" s="121"/>
      <c r="D12" s="121"/>
    </row>
    <row r="13" spans="1:4" s="119" customFormat="1" ht="46.5" customHeight="1">
      <c r="A13" s="121"/>
      <c r="B13" s="121"/>
      <c r="C13" s="121"/>
      <c r="D13" s="121"/>
    </row>
    <row r="14" spans="1:4" s="119" customFormat="1" ht="46.5" customHeight="1">
      <c r="A14" s="121"/>
      <c r="B14" s="121"/>
      <c r="C14" s="121"/>
      <c r="D14" s="121"/>
    </row>
    <row r="15" spans="1:4" s="119" customFormat="1" ht="46.5" customHeight="1">
      <c r="A15" s="121"/>
      <c r="B15" s="121"/>
      <c r="C15" s="121"/>
      <c r="D15" s="121"/>
    </row>
    <row r="16" spans="1:4" s="119" customFormat="1" ht="46.5" customHeight="1">
      <c r="A16" s="121"/>
      <c r="B16" s="121"/>
      <c r="C16" s="121"/>
      <c r="D16" s="121"/>
    </row>
    <row r="17" spans="1:4" s="119" customFormat="1" ht="46.5" customHeight="1">
      <c r="A17" s="121"/>
      <c r="B17" s="121"/>
      <c r="C17" s="121"/>
      <c r="D17" s="121"/>
    </row>
    <row r="18" spans="1:4" s="119" customFormat="1" ht="46.5" customHeight="1">
      <c r="A18" s="121"/>
      <c r="B18" s="121"/>
      <c r="C18" s="121"/>
      <c r="D18" s="121"/>
    </row>
    <row r="19" spans="1:4" s="119" customFormat="1"/>
    <row r="20" spans="1:4" s="119" customFormat="1">
      <c r="A20" s="119" t="s">
        <v>172</v>
      </c>
    </row>
    <row r="21" spans="1:4">
      <c r="A21" s="124" t="s">
        <v>109</v>
      </c>
    </row>
  </sheetData>
  <sheetProtection formatCells="0"/>
  <mergeCells count="1">
    <mergeCell ref="A1:C2"/>
  </mergeCells>
  <phoneticPr fontId="1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31537-F82A-4A78-B68D-0BBBDF174EEE}">
  <dimension ref="A1:D22"/>
  <sheetViews>
    <sheetView workbookViewId="0">
      <selection activeCell="O11" sqref="O11"/>
    </sheetView>
  </sheetViews>
  <sheetFormatPr defaultColWidth="9" defaultRowHeight="13.5"/>
  <cols>
    <col min="1" max="1" width="8.125" style="124" customWidth="1"/>
    <col min="2" max="2" width="11.375" style="124" customWidth="1"/>
    <col min="3" max="3" width="30.125" style="124" customWidth="1"/>
    <col min="4" max="4" width="37.25" style="124" customWidth="1"/>
    <col min="5" max="16384" width="9" style="124"/>
  </cols>
  <sheetData>
    <row r="1" spans="1:4" ht="25.15" customHeight="1">
      <c r="A1" s="330" t="s">
        <v>300</v>
      </c>
      <c r="B1" s="331"/>
      <c r="C1" s="331"/>
      <c r="D1" s="122" t="str">
        <f>はじめに!$B$4</f>
        <v>202●/●/●</v>
      </c>
    </row>
    <row r="2" spans="1:4" ht="25.15" customHeight="1">
      <c r="A2" s="332"/>
      <c r="B2" s="332"/>
      <c r="C2" s="332"/>
      <c r="D2" s="123">
        <f>はじめに!$B$2</f>
        <v>0</v>
      </c>
    </row>
    <row r="3" spans="1:4" s="119" customFormat="1" ht="21" customHeight="1">
      <c r="A3" s="120" t="s">
        <v>103</v>
      </c>
      <c r="B3" s="120" t="s">
        <v>104</v>
      </c>
      <c r="C3" s="120" t="s">
        <v>105</v>
      </c>
      <c r="D3" s="120" t="s">
        <v>106</v>
      </c>
    </row>
    <row r="4" spans="1:4" s="119" customFormat="1" ht="46.5" customHeight="1">
      <c r="A4" s="121"/>
      <c r="B4" s="125"/>
      <c r="C4" s="121"/>
      <c r="D4" s="121"/>
    </row>
    <row r="5" spans="1:4" s="119" customFormat="1" ht="46.5" customHeight="1">
      <c r="A5" s="121"/>
      <c r="B5" s="125"/>
      <c r="C5" s="121"/>
      <c r="D5" s="121"/>
    </row>
    <row r="6" spans="1:4" s="119" customFormat="1" ht="46.5" customHeight="1">
      <c r="A6" s="121"/>
      <c r="B6" s="125"/>
      <c r="C6" s="121"/>
      <c r="D6" s="121"/>
    </row>
    <row r="7" spans="1:4" s="119" customFormat="1" ht="46.5" customHeight="1">
      <c r="A7" s="121"/>
      <c r="B7" s="125"/>
      <c r="C7" s="121"/>
      <c r="D7" s="121"/>
    </row>
    <row r="8" spans="1:4" s="119" customFormat="1" ht="46.5" customHeight="1">
      <c r="A8" s="121"/>
      <c r="B8" s="125"/>
      <c r="C8" s="121"/>
      <c r="D8" s="121"/>
    </row>
    <row r="9" spans="1:4" s="119" customFormat="1" ht="46.5" customHeight="1">
      <c r="A9" s="121"/>
      <c r="B9" s="125"/>
      <c r="C9" s="121"/>
      <c r="D9" s="121"/>
    </row>
    <row r="10" spans="1:4" s="119" customFormat="1" ht="46.5" customHeight="1">
      <c r="A10" s="121"/>
      <c r="B10" s="125"/>
      <c r="C10" s="121"/>
      <c r="D10" s="121"/>
    </row>
    <row r="11" spans="1:4" s="119" customFormat="1" ht="46.5" customHeight="1">
      <c r="A11" s="121"/>
      <c r="B11" s="125"/>
      <c r="C11" s="121"/>
      <c r="D11" s="121"/>
    </row>
    <row r="12" spans="1:4" s="119" customFormat="1" ht="46.5" customHeight="1">
      <c r="A12" s="121"/>
      <c r="B12" s="125"/>
      <c r="C12" s="121"/>
      <c r="D12" s="121"/>
    </row>
    <row r="13" spans="1:4" s="119" customFormat="1" ht="46.5" customHeight="1">
      <c r="A13" s="121"/>
      <c r="B13" s="125"/>
      <c r="C13" s="121"/>
      <c r="D13" s="121"/>
    </row>
    <row r="14" spans="1:4" s="119" customFormat="1" ht="46.5" customHeight="1">
      <c r="A14" s="121"/>
      <c r="B14" s="125"/>
      <c r="C14" s="121"/>
      <c r="D14" s="121"/>
    </row>
    <row r="15" spans="1:4" s="119" customFormat="1" ht="46.5" customHeight="1">
      <c r="A15" s="121"/>
      <c r="B15" s="125"/>
      <c r="C15" s="121"/>
      <c r="D15" s="121"/>
    </row>
    <row r="16" spans="1:4" s="119" customFormat="1" ht="46.5" customHeight="1">
      <c r="A16" s="121"/>
      <c r="B16" s="125"/>
      <c r="C16" s="121"/>
      <c r="D16" s="121"/>
    </row>
    <row r="17" spans="1:4" s="119" customFormat="1" ht="46.5" customHeight="1">
      <c r="A17" s="121"/>
      <c r="B17" s="125"/>
      <c r="C17" s="121"/>
      <c r="D17" s="121"/>
    </row>
    <row r="18" spans="1:4" s="119" customFormat="1" ht="46.5" customHeight="1">
      <c r="A18" s="121"/>
      <c r="B18" s="125"/>
      <c r="C18" s="121"/>
      <c r="D18" s="121"/>
    </row>
    <row r="19" spans="1:4" s="119" customFormat="1"/>
    <row r="20" spans="1:4" s="119" customFormat="1">
      <c r="A20" s="119" t="s">
        <v>172</v>
      </c>
    </row>
    <row r="21" spans="1:4" s="119" customFormat="1">
      <c r="A21" s="124" t="s">
        <v>109</v>
      </c>
    </row>
    <row r="22" spans="1:4" s="119" customFormat="1"/>
  </sheetData>
  <sheetProtection formatCells="0"/>
  <mergeCells count="1">
    <mergeCell ref="A1:C2"/>
  </mergeCells>
  <phoneticPr fontId="1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6"/>
  <dimension ref="A1:C23"/>
  <sheetViews>
    <sheetView workbookViewId="0">
      <selection activeCell="A30" sqref="A30"/>
    </sheetView>
  </sheetViews>
  <sheetFormatPr defaultColWidth="22.125" defaultRowHeight="21.75" customHeight="1"/>
  <cols>
    <col min="1" max="1" width="25.875" style="13" customWidth="1"/>
    <col min="2" max="2" width="11.125" style="13" customWidth="1"/>
    <col min="3" max="3" width="52" style="13" customWidth="1"/>
    <col min="4" max="16384" width="22.125" style="13"/>
  </cols>
  <sheetData>
    <row r="1" spans="1:3" ht="45" customHeight="1">
      <c r="A1" s="333" t="s">
        <v>114</v>
      </c>
      <c r="B1" s="334"/>
      <c r="C1" s="335"/>
    </row>
    <row r="2" spans="1:3" ht="32.25" customHeight="1">
      <c r="A2" s="336" t="s">
        <v>87</v>
      </c>
      <c r="B2" s="336"/>
      <c r="C2" s="336"/>
    </row>
    <row r="3" spans="1:3" ht="21.75" customHeight="1">
      <c r="A3" s="14" t="s">
        <v>86</v>
      </c>
      <c r="B3" s="14" t="s">
        <v>88</v>
      </c>
      <c r="C3" s="14" t="s">
        <v>19</v>
      </c>
    </row>
    <row r="4" spans="1:3" ht="21.75" customHeight="1">
      <c r="A4" s="15" t="s">
        <v>89</v>
      </c>
      <c r="B4" s="15"/>
      <c r="C4" s="15"/>
    </row>
    <row r="5" spans="1:3" ht="21.75" customHeight="1">
      <c r="A5" s="15" t="s">
        <v>90</v>
      </c>
      <c r="B5" s="15"/>
      <c r="C5" s="15"/>
    </row>
    <row r="6" spans="1:3" ht="21.75" customHeight="1">
      <c r="A6" s="15" t="s">
        <v>91</v>
      </c>
      <c r="B6" s="15"/>
      <c r="C6" s="15"/>
    </row>
    <row r="7" spans="1:3" ht="21.75" customHeight="1">
      <c r="A7" s="15" t="s">
        <v>92</v>
      </c>
      <c r="B7" s="15"/>
      <c r="C7" s="15"/>
    </row>
    <row r="8" spans="1:3" ht="21.75" customHeight="1">
      <c r="A8" s="15" t="s">
        <v>93</v>
      </c>
      <c r="B8" s="15"/>
      <c r="C8" s="15"/>
    </row>
    <row r="9" spans="1:3" ht="21.75" customHeight="1">
      <c r="A9" s="15" t="s">
        <v>94</v>
      </c>
      <c r="B9" s="15"/>
      <c r="C9" s="15"/>
    </row>
    <row r="10" spans="1:3" ht="21.75" customHeight="1">
      <c r="A10" s="15" t="s">
        <v>95</v>
      </c>
      <c r="B10" s="15"/>
      <c r="C10" s="15"/>
    </row>
    <row r="11" spans="1:3" ht="21.75" customHeight="1">
      <c r="A11" s="15" t="s">
        <v>96</v>
      </c>
      <c r="B11" s="15"/>
      <c r="C11" s="15"/>
    </row>
    <row r="12" spans="1:3" ht="21.75" customHeight="1">
      <c r="A12" s="15" t="s">
        <v>97</v>
      </c>
      <c r="B12" s="15"/>
      <c r="C12" s="15"/>
    </row>
    <row r="13" spans="1:3" ht="21.75" customHeight="1">
      <c r="A13" s="15" t="s">
        <v>98</v>
      </c>
      <c r="B13" s="15"/>
      <c r="C13" s="15"/>
    </row>
    <row r="14" spans="1:3" ht="21.75" customHeight="1">
      <c r="A14" s="15" t="s">
        <v>99</v>
      </c>
      <c r="B14" s="15"/>
      <c r="C14" s="15"/>
    </row>
    <row r="15" spans="1:3" ht="21.75" customHeight="1">
      <c r="A15" s="15" t="s">
        <v>100</v>
      </c>
      <c r="B15" s="15"/>
      <c r="C15" s="15"/>
    </row>
    <row r="16" spans="1:3" ht="21.75" customHeight="1">
      <c r="A16" s="15" t="s">
        <v>101</v>
      </c>
      <c r="B16" s="15"/>
      <c r="C16" s="15"/>
    </row>
    <row r="17" spans="1:3" ht="21.75" customHeight="1">
      <c r="A17" s="15" t="s">
        <v>102</v>
      </c>
      <c r="B17" s="15"/>
      <c r="C17" s="15"/>
    </row>
    <row r="18" spans="1:3" ht="21.75" customHeight="1">
      <c r="A18" s="15"/>
      <c r="B18" s="15"/>
      <c r="C18" s="15"/>
    </row>
    <row r="19" spans="1:3" ht="21.75" customHeight="1">
      <c r="A19" s="15"/>
      <c r="B19" s="15"/>
      <c r="C19" s="15"/>
    </row>
    <row r="20" spans="1:3" ht="21.75" customHeight="1">
      <c r="A20" s="15"/>
      <c r="B20" s="15"/>
      <c r="C20" s="15"/>
    </row>
    <row r="21" spans="1:3" ht="21.75" customHeight="1">
      <c r="A21" s="15"/>
      <c r="B21" s="15"/>
      <c r="C21" s="15"/>
    </row>
    <row r="22" spans="1:3" ht="21.75" customHeight="1">
      <c r="A22" s="15"/>
      <c r="B22" s="15"/>
      <c r="C22" s="15"/>
    </row>
    <row r="23" spans="1:3" ht="33.75" customHeight="1">
      <c r="A23" s="337" t="s">
        <v>115</v>
      </c>
      <c r="B23" s="338"/>
      <c r="C23" s="338"/>
    </row>
  </sheetData>
  <mergeCells count="3">
    <mergeCell ref="A1:C1"/>
    <mergeCell ref="A2:C2"/>
    <mergeCell ref="A23:C23"/>
  </mergeCells>
  <phoneticPr fontId="11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5"/>
  <dimension ref="A10:D102"/>
  <sheetViews>
    <sheetView zoomScaleNormal="100" workbookViewId="0">
      <pane ySplit="11" topLeftCell="A12" activePane="bottomLeft" state="frozenSplit"/>
      <selection pane="bottomLeft" activeCell="B30" sqref="B30"/>
    </sheetView>
  </sheetViews>
  <sheetFormatPr defaultRowHeight="13.5"/>
  <cols>
    <col min="1" max="1" width="40" bestFit="1" customWidth="1"/>
    <col min="2" max="2" width="45.625" customWidth="1"/>
    <col min="3" max="3" width="38.875" bestFit="1" customWidth="1"/>
    <col min="4" max="4" width="58.625" bestFit="1" customWidth="1"/>
  </cols>
  <sheetData>
    <row r="10" spans="1:4" ht="30" customHeight="1">
      <c r="A10" s="12" t="s">
        <v>21</v>
      </c>
      <c r="B10" s="12" t="s">
        <v>26</v>
      </c>
      <c r="C10" s="12" t="s">
        <v>27</v>
      </c>
    </row>
    <row r="11" spans="1:4" ht="6" customHeight="1">
      <c r="A11" s="12"/>
      <c r="B11" s="12"/>
      <c r="C11" s="12"/>
    </row>
    <row r="12" spans="1:4">
      <c r="A12" s="138" t="s">
        <v>310</v>
      </c>
      <c r="B12" s="138" t="s">
        <v>160</v>
      </c>
      <c r="C12" s="138" t="s">
        <v>113</v>
      </c>
      <c r="D12" s="138" t="s">
        <v>185</v>
      </c>
    </row>
    <row r="13" spans="1:4">
      <c r="A13" s="138" t="s">
        <v>309</v>
      </c>
      <c r="B13" s="138" t="s">
        <v>164</v>
      </c>
      <c r="C13" s="138" t="s">
        <v>195</v>
      </c>
      <c r="D13" s="138" t="s">
        <v>186</v>
      </c>
    </row>
    <row r="14" spans="1:4">
      <c r="A14" s="138" t="s">
        <v>311</v>
      </c>
      <c r="B14" s="138" t="s">
        <v>165</v>
      </c>
      <c r="C14" s="138" t="s">
        <v>196</v>
      </c>
      <c r="D14" s="138"/>
    </row>
    <row r="15" spans="1:4">
      <c r="A15" s="138" t="s">
        <v>312</v>
      </c>
      <c r="B15" s="138" t="s">
        <v>134</v>
      </c>
      <c r="C15" s="138" t="s">
        <v>184</v>
      </c>
    </row>
    <row r="16" spans="1:4">
      <c r="A16" s="138" t="s">
        <v>313</v>
      </c>
      <c r="B16" s="138" t="s">
        <v>161</v>
      </c>
      <c r="C16" s="138" t="s">
        <v>194</v>
      </c>
    </row>
    <row r="17" spans="1:3">
      <c r="A17" s="138" t="s">
        <v>314</v>
      </c>
      <c r="B17" s="138" t="s">
        <v>162</v>
      </c>
      <c r="C17" s="138"/>
    </row>
    <row r="18" spans="1:3">
      <c r="A18" s="138" t="s">
        <v>315</v>
      </c>
      <c r="B18" s="138" t="s">
        <v>163</v>
      </c>
      <c r="C18" s="138"/>
    </row>
    <row r="19" spans="1:3">
      <c r="A19" s="138" t="s">
        <v>316</v>
      </c>
      <c r="B19" s="126" t="s">
        <v>155</v>
      </c>
      <c r="C19" s="138"/>
    </row>
    <row r="20" spans="1:3">
      <c r="A20" s="138" t="s">
        <v>301</v>
      </c>
      <c r="B20" s="126" t="s">
        <v>156</v>
      </c>
      <c r="C20" s="138"/>
    </row>
    <row r="21" spans="1:3">
      <c r="A21" s="138" t="s">
        <v>302</v>
      </c>
      <c r="B21" s="126" t="s">
        <v>157</v>
      </c>
      <c r="C21" s="138"/>
    </row>
    <row r="22" spans="1:3">
      <c r="A22" s="138" t="s">
        <v>303</v>
      </c>
      <c r="B22" s="126" t="s">
        <v>158</v>
      </c>
      <c r="C22" s="138"/>
    </row>
    <row r="23" spans="1:3">
      <c r="A23" s="138" t="s">
        <v>304</v>
      </c>
      <c r="B23" s="126" t="s">
        <v>159</v>
      </c>
      <c r="C23" s="138"/>
    </row>
    <row r="24" spans="1:3">
      <c r="A24" s="138" t="s">
        <v>305</v>
      </c>
      <c r="B24" s="126" t="s">
        <v>154</v>
      </c>
      <c r="C24" s="138"/>
    </row>
    <row r="25" spans="1:3">
      <c r="A25" s="138" t="s">
        <v>306</v>
      </c>
      <c r="B25" s="138" t="s">
        <v>332</v>
      </c>
      <c r="C25" s="138"/>
    </row>
    <row r="26" spans="1:3">
      <c r="A26" s="138" t="s">
        <v>307</v>
      </c>
      <c r="B26" s="138" t="s">
        <v>152</v>
      </c>
      <c r="C26" s="138"/>
    </row>
    <row r="27" spans="1:3">
      <c r="A27" s="138" t="s">
        <v>308</v>
      </c>
      <c r="B27" s="138" t="s">
        <v>166</v>
      </c>
      <c r="C27" s="138"/>
    </row>
    <row r="28" spans="1:3">
      <c r="A28" s="138" t="s">
        <v>317</v>
      </c>
      <c r="B28" s="138" t="s">
        <v>167</v>
      </c>
      <c r="C28" s="138"/>
    </row>
    <row r="29" spans="1:3">
      <c r="A29" s="138" t="s">
        <v>318</v>
      </c>
      <c r="B29" s="138" t="s">
        <v>168</v>
      </c>
      <c r="C29" s="138"/>
    </row>
    <row r="30" spans="1:3">
      <c r="A30" s="138" t="s">
        <v>319</v>
      </c>
      <c r="B30" s="127" t="s">
        <v>154</v>
      </c>
      <c r="C30" s="138"/>
    </row>
    <row r="31" spans="1:3">
      <c r="A31" s="138" t="s">
        <v>320</v>
      </c>
      <c r="B31" s="20" t="s">
        <v>169</v>
      </c>
      <c r="C31" s="138"/>
    </row>
    <row r="32" spans="1:3">
      <c r="A32" s="138" t="s">
        <v>321</v>
      </c>
      <c r="B32" s="138" t="s">
        <v>170</v>
      </c>
      <c r="C32" s="138"/>
    </row>
    <row r="33" spans="1:3">
      <c r="A33" s="138" t="s">
        <v>322</v>
      </c>
      <c r="B33" s="138" t="s">
        <v>179</v>
      </c>
      <c r="C33" s="138"/>
    </row>
    <row r="34" spans="1:3">
      <c r="A34" s="138" t="s">
        <v>323</v>
      </c>
      <c r="B34" s="139" t="s">
        <v>328</v>
      </c>
      <c r="C34" s="138"/>
    </row>
    <row r="35" spans="1:3" ht="13.5" customHeight="1">
      <c r="A35" s="138" t="s">
        <v>324</v>
      </c>
      <c r="B35" s="20" t="s">
        <v>330</v>
      </c>
      <c r="C35" s="138"/>
    </row>
    <row r="36" spans="1:3">
      <c r="A36" s="138" t="s">
        <v>325</v>
      </c>
      <c r="B36" s="138" t="s">
        <v>331</v>
      </c>
      <c r="C36" s="138"/>
    </row>
    <row r="37" spans="1:3">
      <c r="A37" s="138" t="s">
        <v>329</v>
      </c>
      <c r="B37" s="138"/>
      <c r="C37" s="138"/>
    </row>
    <row r="38" spans="1:3">
      <c r="A38" s="138" t="s">
        <v>192</v>
      </c>
      <c r="B38" s="138"/>
      <c r="C38" s="138"/>
    </row>
    <row r="39" spans="1:3">
      <c r="A39" s="138" t="s">
        <v>193</v>
      </c>
      <c r="B39" s="139"/>
      <c r="C39" s="138"/>
    </row>
    <row r="40" spans="1:3">
      <c r="A40" s="138" t="s">
        <v>326</v>
      </c>
      <c r="B40" s="138"/>
      <c r="C40" s="138"/>
    </row>
    <row r="41" spans="1:3">
      <c r="A41" s="138" t="s">
        <v>327</v>
      </c>
      <c r="B41" s="138"/>
      <c r="C41" s="138"/>
    </row>
    <row r="42" spans="1:3">
      <c r="A42" s="138"/>
      <c r="B42" s="138"/>
      <c r="C42" s="138"/>
    </row>
    <row r="43" spans="1:3">
      <c r="A43" s="138"/>
      <c r="B43" s="138"/>
      <c r="C43" s="138"/>
    </row>
    <row r="44" spans="1:3">
      <c r="A44" s="138"/>
      <c r="B44" s="138"/>
      <c r="C44" s="138"/>
    </row>
    <row r="45" spans="1:3">
      <c r="A45" s="138"/>
      <c r="B45" s="138"/>
      <c r="C45" s="138"/>
    </row>
    <row r="46" spans="1:3">
      <c r="A46" s="138"/>
      <c r="B46" s="138"/>
      <c r="C46" s="138"/>
    </row>
    <row r="47" spans="1:3">
      <c r="A47" s="138"/>
      <c r="B47" s="138"/>
      <c r="C47" s="138"/>
    </row>
    <row r="48" spans="1:3">
      <c r="A48" s="138"/>
      <c r="B48" s="138"/>
      <c r="C48" s="138"/>
    </row>
    <row r="49" spans="1:1">
      <c r="A49" s="138"/>
    </row>
    <row r="50" spans="1:1">
      <c r="A50" s="138"/>
    </row>
    <row r="51" spans="1:1">
      <c r="A51" s="138"/>
    </row>
    <row r="52" spans="1:1">
      <c r="A52" s="138"/>
    </row>
    <row r="84" spans="2:4" ht="14.25" thickBot="1">
      <c r="D84" s="1"/>
    </row>
    <row r="89" spans="2:4" ht="14.25" thickBot="1">
      <c r="B89" s="1"/>
    </row>
    <row r="102" spans="2:4" s="1" customFormat="1" ht="14.25" thickBot="1">
      <c r="B102"/>
      <c r="D102"/>
    </row>
  </sheetData>
  <phoneticPr fontId="11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42"/>
  <sheetViews>
    <sheetView zoomScaleNormal="100" workbookViewId="0">
      <selection activeCell="H32" sqref="H32"/>
    </sheetView>
  </sheetViews>
  <sheetFormatPr defaultColWidth="9" defaultRowHeight="17.25" customHeight="1"/>
  <cols>
    <col min="1" max="1" width="7.125" style="21" customWidth="1"/>
    <col min="2" max="2" width="8.375" style="21" customWidth="1"/>
    <col min="3" max="3" width="8.75" style="21" customWidth="1"/>
    <col min="4" max="4" width="8.125" style="21" customWidth="1"/>
    <col min="5" max="6" width="7.875" style="21" customWidth="1"/>
    <col min="7" max="7" width="8.25" style="21" customWidth="1"/>
    <col min="8" max="9" width="7.875" style="21" customWidth="1"/>
    <col min="10" max="10" width="8" style="21" customWidth="1"/>
    <col min="11" max="11" width="6.375" style="21" customWidth="1"/>
    <col min="12" max="12" width="2.125" style="21" customWidth="1"/>
    <col min="13" max="13" width="24.375" style="21" customWidth="1"/>
    <col min="14" max="16384" width="9" style="21"/>
  </cols>
  <sheetData>
    <row r="1" spans="1:13" ht="135" customHeight="1">
      <c r="A1" s="206" t="s">
        <v>85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3" ht="17.25" customHeight="1">
      <c r="A2" s="22" t="s">
        <v>143</v>
      </c>
      <c r="B2" s="22" t="s">
        <v>144</v>
      </c>
      <c r="C2" s="23" t="s">
        <v>178</v>
      </c>
      <c r="D2" s="196" t="s">
        <v>178</v>
      </c>
      <c r="E2" s="22" t="s">
        <v>56</v>
      </c>
      <c r="F2" s="24"/>
      <c r="G2" s="24"/>
      <c r="H2" s="207" t="s">
        <v>197</v>
      </c>
      <c r="I2" s="207"/>
      <c r="J2" s="207"/>
      <c r="K2" s="207"/>
      <c r="L2" s="207"/>
      <c r="M2" s="25" t="s">
        <v>25</v>
      </c>
    </row>
    <row r="3" spans="1:13" ht="39" customHeight="1">
      <c r="A3" s="26"/>
      <c r="B3" s="26"/>
      <c r="C3" s="23"/>
      <c r="D3" s="196"/>
      <c r="E3" s="22"/>
      <c r="F3" s="24"/>
      <c r="G3" s="24"/>
      <c r="H3" s="24"/>
      <c r="I3" s="24"/>
      <c r="J3" s="24"/>
      <c r="K3" s="24"/>
      <c r="L3" s="24"/>
    </row>
    <row r="4" spans="1:13" ht="42" customHeight="1">
      <c r="A4" s="24"/>
      <c r="B4" s="24"/>
      <c r="C4" s="24"/>
      <c r="D4" s="205" t="s">
        <v>55</v>
      </c>
      <c r="E4" s="205"/>
      <c r="F4" s="205"/>
      <c r="G4" s="205"/>
      <c r="H4" s="24"/>
      <c r="I4" s="24"/>
      <c r="J4" s="24"/>
      <c r="K4" s="24"/>
      <c r="L4" s="24"/>
    </row>
    <row r="5" spans="1:13" ht="17.25" customHeight="1">
      <c r="A5" s="212" t="s">
        <v>142</v>
      </c>
      <c r="B5" s="212"/>
      <c r="C5" s="212"/>
      <c r="D5" s="212"/>
      <c r="E5" s="212"/>
      <c r="F5" s="212"/>
      <c r="G5" s="24"/>
      <c r="H5" s="24"/>
      <c r="I5" s="24"/>
      <c r="J5" s="24"/>
      <c r="K5" s="24"/>
      <c r="L5" s="24"/>
    </row>
    <row r="6" spans="1:13" ht="12.75" customHeight="1" thickBo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3" ht="12.75" customHeight="1">
      <c r="A7" s="215" t="str">
        <f>はじめに!$B$2 &amp; "開催報告書"</f>
        <v>開催報告書</v>
      </c>
      <c r="B7" s="216"/>
      <c r="C7" s="216"/>
      <c r="D7" s="216"/>
      <c r="E7" s="216"/>
      <c r="F7" s="216"/>
      <c r="G7" s="216"/>
      <c r="H7" s="217"/>
      <c r="I7" s="213" t="s">
        <v>54</v>
      </c>
      <c r="J7" s="214"/>
      <c r="K7" s="208" t="s">
        <v>53</v>
      </c>
      <c r="L7" s="27"/>
    </row>
    <row r="8" spans="1:13" ht="42" customHeight="1">
      <c r="A8" s="218"/>
      <c r="B8" s="219"/>
      <c r="C8" s="219"/>
      <c r="D8" s="219"/>
      <c r="E8" s="219"/>
      <c r="F8" s="219"/>
      <c r="G8" s="219"/>
      <c r="H8" s="220"/>
      <c r="I8" s="210">
        <f>はじめに!$B$8</f>
        <v>0</v>
      </c>
      <c r="J8" s="211"/>
      <c r="K8" s="209"/>
      <c r="L8" s="28"/>
      <c r="M8" s="29" t="s">
        <v>33</v>
      </c>
    </row>
    <row r="9" spans="1:13" ht="34.5" customHeight="1">
      <c r="A9" s="227" t="s">
        <v>52</v>
      </c>
      <c r="B9" s="228"/>
      <c r="C9" s="222" t="str">
        <f>はじめに!$B$4</f>
        <v>202●/●/●</v>
      </c>
      <c r="D9" s="223"/>
      <c r="E9" s="223"/>
      <c r="F9" s="223"/>
      <c r="G9" s="223"/>
      <c r="H9" s="221">
        <f>はじめに!$B$5</f>
        <v>0</v>
      </c>
      <c r="I9" s="221"/>
      <c r="J9" s="224">
        <f>はじめに!$D$5</f>
        <v>0</v>
      </c>
      <c r="K9" s="224"/>
      <c r="L9" s="28"/>
      <c r="M9" s="29" t="s">
        <v>33</v>
      </c>
    </row>
    <row r="10" spans="1:13" ht="34.5" customHeight="1">
      <c r="A10" s="227" t="s">
        <v>51</v>
      </c>
      <c r="B10" s="228"/>
      <c r="C10" s="233" t="str">
        <f>はじめに!$B$6</f>
        <v>●（●区、市）</v>
      </c>
      <c r="D10" s="238"/>
      <c r="E10" s="238"/>
      <c r="F10" s="238"/>
      <c r="G10" s="238"/>
      <c r="H10" s="238"/>
      <c r="I10" s="238"/>
      <c r="J10" s="238"/>
      <c r="K10" s="238"/>
      <c r="L10" s="30"/>
      <c r="M10" s="29" t="s">
        <v>33</v>
      </c>
    </row>
    <row r="11" spans="1:13" ht="34.5" customHeight="1">
      <c r="A11" s="227" t="s">
        <v>50</v>
      </c>
      <c r="B11" s="228"/>
      <c r="C11" s="239" t="s">
        <v>37</v>
      </c>
      <c r="D11" s="240"/>
      <c r="E11" s="240"/>
      <c r="F11" s="240"/>
      <c r="G11" s="240"/>
      <c r="H11" s="240"/>
      <c r="I11" s="240"/>
      <c r="J11" s="240"/>
      <c r="K11" s="240"/>
      <c r="L11" s="30"/>
    </row>
    <row r="12" spans="1:13" ht="30.75" customHeight="1">
      <c r="A12" s="227" t="s">
        <v>20</v>
      </c>
      <c r="B12" s="231"/>
      <c r="C12" s="235">
        <f>はじめに!$B$7</f>
        <v>0</v>
      </c>
      <c r="D12" s="236"/>
      <c r="E12" s="236"/>
      <c r="F12" s="237"/>
      <c r="G12" s="232" t="s">
        <v>49</v>
      </c>
      <c r="H12" s="228"/>
      <c r="I12" s="233">
        <f>はじめに!$B$8</f>
        <v>0</v>
      </c>
      <c r="J12" s="234"/>
      <c r="K12" s="234"/>
      <c r="L12" s="30"/>
      <c r="M12" s="29" t="s">
        <v>33</v>
      </c>
    </row>
    <row r="13" spans="1:13" ht="21" customHeight="1">
      <c r="A13" s="31" t="s">
        <v>48</v>
      </c>
      <c r="B13" s="32"/>
      <c r="C13" s="32"/>
      <c r="D13" s="24" t="s">
        <v>37</v>
      </c>
      <c r="E13" s="24" t="s">
        <v>37</v>
      </c>
      <c r="F13" s="24" t="s">
        <v>37</v>
      </c>
      <c r="G13" s="24" t="s">
        <v>37</v>
      </c>
      <c r="H13" s="24" t="s">
        <v>37</v>
      </c>
      <c r="I13" s="24" t="s">
        <v>37</v>
      </c>
      <c r="J13" s="24"/>
      <c r="K13" s="24"/>
      <c r="L13" s="33"/>
    </row>
    <row r="14" spans="1:13" ht="17.25" customHeight="1">
      <c r="A14" s="3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33"/>
    </row>
    <row r="15" spans="1:13" ht="17.25" customHeight="1">
      <c r="A15" s="3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33"/>
    </row>
    <row r="16" spans="1:13" ht="17.25" customHeight="1">
      <c r="A16" s="35" t="s">
        <v>37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28"/>
    </row>
    <row r="17" spans="1:12" ht="17.25" customHeight="1">
      <c r="A17" s="34" t="s">
        <v>47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33"/>
    </row>
    <row r="18" spans="1:12" ht="17.25" customHeight="1">
      <c r="A18" s="34"/>
      <c r="B18" s="24" t="s">
        <v>37</v>
      </c>
      <c r="C18" s="24"/>
      <c r="D18" s="24"/>
      <c r="E18" s="24"/>
      <c r="F18" s="24"/>
      <c r="G18" s="24"/>
      <c r="H18" s="24"/>
      <c r="I18" s="24"/>
      <c r="J18" s="24"/>
      <c r="K18" s="24"/>
      <c r="L18" s="33"/>
    </row>
    <row r="19" spans="1:12" ht="17.25" customHeight="1">
      <c r="A19" s="34"/>
      <c r="B19" s="24" t="s">
        <v>37</v>
      </c>
      <c r="C19" s="24"/>
      <c r="D19" s="24"/>
      <c r="E19" s="24"/>
      <c r="F19" s="24"/>
      <c r="G19" s="24"/>
      <c r="H19" s="24"/>
      <c r="I19" s="24"/>
      <c r="J19" s="24"/>
      <c r="K19" s="24"/>
      <c r="L19" s="33"/>
    </row>
    <row r="20" spans="1:12" ht="17.25" customHeight="1">
      <c r="A20" s="34"/>
      <c r="B20" s="24" t="s">
        <v>37</v>
      </c>
      <c r="C20" s="24"/>
      <c r="D20" s="24"/>
      <c r="E20" s="24"/>
      <c r="F20" s="24"/>
      <c r="G20" s="24"/>
      <c r="H20" s="24"/>
      <c r="I20" s="24"/>
      <c r="J20" s="24"/>
      <c r="K20" s="24"/>
      <c r="L20" s="33"/>
    </row>
    <row r="21" spans="1:12" ht="17.25" customHeight="1">
      <c r="A21" s="34"/>
      <c r="B21" s="24" t="s">
        <v>37</v>
      </c>
      <c r="C21" s="24"/>
      <c r="D21" s="24"/>
      <c r="E21" s="24"/>
      <c r="F21" s="24"/>
      <c r="G21" s="24"/>
      <c r="H21" s="24"/>
      <c r="I21" s="24"/>
      <c r="J21" s="24"/>
      <c r="K21" s="24"/>
      <c r="L21" s="33"/>
    </row>
    <row r="22" spans="1:12" ht="17.25" customHeight="1">
      <c r="A22" s="34"/>
      <c r="B22" s="24" t="s">
        <v>37</v>
      </c>
      <c r="C22" s="24" t="s">
        <v>37</v>
      </c>
      <c r="D22" s="24"/>
      <c r="E22" s="24"/>
      <c r="F22" s="24"/>
      <c r="G22" s="24"/>
      <c r="H22" s="24"/>
      <c r="I22" s="24"/>
      <c r="J22" s="24"/>
      <c r="K22" s="24"/>
      <c r="L22" s="33"/>
    </row>
    <row r="23" spans="1:12" ht="17.25" customHeight="1">
      <c r="A23" s="34"/>
      <c r="B23" s="24" t="s">
        <v>37</v>
      </c>
      <c r="C23" s="24"/>
      <c r="D23" s="24"/>
      <c r="E23" s="24"/>
      <c r="F23" s="24"/>
      <c r="G23" s="24"/>
      <c r="H23" s="24"/>
      <c r="I23" s="24"/>
      <c r="J23" s="24"/>
      <c r="K23" s="24"/>
      <c r="L23" s="33"/>
    </row>
    <row r="24" spans="1:12" ht="17.25" customHeight="1">
      <c r="A24" s="34"/>
      <c r="B24" s="24" t="s">
        <v>37</v>
      </c>
      <c r="C24" s="24"/>
      <c r="D24" s="24"/>
      <c r="E24" s="24"/>
      <c r="F24" s="24"/>
      <c r="G24" s="24"/>
      <c r="H24" s="24"/>
      <c r="I24" s="24"/>
      <c r="J24" s="24"/>
      <c r="K24" s="24"/>
      <c r="L24" s="33"/>
    </row>
    <row r="25" spans="1:12" ht="17.25" customHeight="1">
      <c r="A25" s="3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33"/>
    </row>
    <row r="26" spans="1:12" ht="17.25" customHeight="1">
      <c r="A26" s="3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33"/>
    </row>
    <row r="27" spans="1:12" ht="17.25" customHeight="1">
      <c r="A27" s="3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33"/>
    </row>
    <row r="28" spans="1:12" ht="17.25" customHeight="1">
      <c r="A28" s="3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33"/>
    </row>
    <row r="29" spans="1:12" ht="17.25" customHeight="1">
      <c r="A29" s="3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33"/>
    </row>
    <row r="30" spans="1:12" ht="17.25" customHeight="1">
      <c r="A30" s="3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33"/>
    </row>
    <row r="31" spans="1:12" ht="26.25" customHeight="1">
      <c r="A31" s="227" t="s">
        <v>46</v>
      </c>
      <c r="B31" s="228"/>
      <c r="C31" s="37"/>
      <c r="D31" s="38" t="s">
        <v>40</v>
      </c>
      <c r="E31" s="22" t="s">
        <v>45</v>
      </c>
      <c r="F31" s="38"/>
      <c r="G31" s="38" t="s">
        <v>40</v>
      </c>
      <c r="H31" s="22" t="s">
        <v>44</v>
      </c>
      <c r="I31" s="39"/>
      <c r="J31" s="40" t="s">
        <v>40</v>
      </c>
      <c r="K31" s="32"/>
      <c r="L31" s="41"/>
    </row>
    <row r="32" spans="1:12" ht="26.25" customHeight="1">
      <c r="A32" s="42"/>
      <c r="B32" s="43" t="s">
        <v>43</v>
      </c>
      <c r="C32" s="43"/>
      <c r="D32" s="43"/>
      <c r="E32" s="22" t="s">
        <v>42</v>
      </c>
      <c r="F32" s="43"/>
      <c r="G32" s="43" t="s">
        <v>40</v>
      </c>
      <c r="H32" s="44" t="s">
        <v>41</v>
      </c>
      <c r="I32" s="45"/>
      <c r="J32" s="40" t="s">
        <v>40</v>
      </c>
      <c r="K32" s="43" t="s">
        <v>37</v>
      </c>
      <c r="L32" s="30"/>
    </row>
    <row r="33" spans="1:12" ht="22.5" customHeight="1">
      <c r="A33" s="34" t="s">
        <v>37</v>
      </c>
      <c r="B33" s="46"/>
      <c r="C33" s="47" t="s">
        <v>37</v>
      </c>
      <c r="D33" s="24"/>
      <c r="E33" s="24"/>
      <c r="F33" s="24"/>
      <c r="G33" s="24"/>
      <c r="H33" s="24"/>
      <c r="I33" s="24"/>
      <c r="J33" s="24"/>
      <c r="K33" s="24"/>
      <c r="L33" s="33"/>
    </row>
    <row r="34" spans="1:12" ht="22.5" customHeight="1">
      <c r="A34" s="229" t="s">
        <v>39</v>
      </c>
      <c r="B34" s="230"/>
      <c r="C34" s="47" t="s">
        <v>38</v>
      </c>
      <c r="D34" s="24"/>
      <c r="E34" s="24"/>
      <c r="F34" s="24"/>
      <c r="G34" s="24"/>
      <c r="H34" s="24"/>
      <c r="I34" s="24"/>
      <c r="J34" s="24"/>
      <c r="K34" s="24"/>
      <c r="L34" s="33"/>
    </row>
    <row r="35" spans="1:12" ht="22.5" customHeight="1" thickBot="1">
      <c r="A35" s="225" t="s">
        <v>37</v>
      </c>
      <c r="B35" s="226"/>
      <c r="C35" s="48"/>
      <c r="D35" s="48"/>
      <c r="E35" s="48"/>
      <c r="F35" s="48"/>
      <c r="G35" s="48"/>
      <c r="H35" s="48"/>
      <c r="I35" s="48"/>
      <c r="J35" s="48"/>
      <c r="K35" s="48"/>
      <c r="L35" s="49"/>
    </row>
    <row r="36" spans="1:12" ht="27" customHeight="1">
      <c r="A36" s="50" t="s">
        <v>57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1:12" ht="12"/>
    <row r="39" spans="1:12" ht="17.25" customHeight="1">
      <c r="H39" s="29" t="s">
        <v>175</v>
      </c>
    </row>
    <row r="40" spans="1:12" ht="17.25" customHeight="1">
      <c r="H40" s="29" t="s">
        <v>176</v>
      </c>
    </row>
    <row r="42" spans="1:12" ht="17.25" customHeight="1">
      <c r="H42" s="29" t="s">
        <v>61</v>
      </c>
    </row>
  </sheetData>
  <sheetProtection formatCells="0"/>
  <mergeCells count="23">
    <mergeCell ref="H9:I9"/>
    <mergeCell ref="C9:G9"/>
    <mergeCell ref="J9:K9"/>
    <mergeCell ref="A35:B35"/>
    <mergeCell ref="A31:B31"/>
    <mergeCell ref="A9:B9"/>
    <mergeCell ref="A10:B10"/>
    <mergeCell ref="A11:B11"/>
    <mergeCell ref="A34:B34"/>
    <mergeCell ref="A12:B12"/>
    <mergeCell ref="G12:H12"/>
    <mergeCell ref="I12:K12"/>
    <mergeCell ref="C12:F12"/>
    <mergeCell ref="C10:K10"/>
    <mergeCell ref="C11:K11"/>
    <mergeCell ref="D4:G4"/>
    <mergeCell ref="A1:L1"/>
    <mergeCell ref="H2:L2"/>
    <mergeCell ref="K7:K8"/>
    <mergeCell ref="I8:J8"/>
    <mergeCell ref="A5:F5"/>
    <mergeCell ref="I7:J7"/>
    <mergeCell ref="A7:H8"/>
  </mergeCells>
  <phoneticPr fontId="11"/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2:O32"/>
  <sheetViews>
    <sheetView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J7" sqref="J7"/>
    </sheetView>
  </sheetViews>
  <sheetFormatPr defaultColWidth="9" defaultRowHeight="13.5"/>
  <cols>
    <col min="1" max="1" width="17.375" style="3" bestFit="1" customWidth="1"/>
    <col min="2" max="2" width="14.125" style="4" customWidth="1"/>
    <col min="3" max="3" width="13.125" style="4" customWidth="1"/>
    <col min="4" max="6" width="15.625" style="4" customWidth="1"/>
    <col min="7" max="10" width="14.625" style="4" customWidth="1"/>
    <col min="11" max="11" width="24.75" style="178" customWidth="1"/>
    <col min="12" max="12" width="15.75" style="3" customWidth="1"/>
    <col min="13" max="14" width="9.75" style="3" customWidth="1"/>
    <col min="15" max="16384" width="9" style="3"/>
  </cols>
  <sheetData>
    <row r="2" spans="1:15" ht="13.15" customHeight="1">
      <c r="B2" s="243" t="s">
        <v>284</v>
      </c>
      <c r="C2" s="244"/>
      <c r="D2" s="244"/>
      <c r="E2" s="244"/>
      <c r="F2" s="244"/>
      <c r="G2" s="241" t="s">
        <v>285</v>
      </c>
      <c r="H2" s="242"/>
      <c r="I2" s="242"/>
      <c r="J2" s="242"/>
    </row>
    <row r="3" spans="1:15" s="2" customFormat="1" ht="49.9" customHeight="1">
      <c r="B3" s="188" t="s">
        <v>62</v>
      </c>
      <c r="C3" s="189" t="s">
        <v>171</v>
      </c>
      <c r="D3" s="189" t="s">
        <v>264</v>
      </c>
      <c r="E3" s="189" t="s">
        <v>268</v>
      </c>
      <c r="F3" s="189" t="s">
        <v>223</v>
      </c>
      <c r="G3" s="190" t="s">
        <v>286</v>
      </c>
      <c r="H3" s="190" t="s">
        <v>265</v>
      </c>
      <c r="I3" s="190" t="s">
        <v>266</v>
      </c>
      <c r="J3" s="191" t="s">
        <v>222</v>
      </c>
      <c r="K3" s="180"/>
      <c r="L3" s="193" t="s">
        <v>225</v>
      </c>
      <c r="M3" s="193" t="s">
        <v>269</v>
      </c>
      <c r="N3" s="194" t="s">
        <v>267</v>
      </c>
      <c r="O3" s="140"/>
    </row>
    <row r="4" spans="1:15" ht="15.75">
      <c r="A4" s="3" t="s">
        <v>63</v>
      </c>
      <c r="B4" s="9"/>
      <c r="C4" s="10"/>
      <c r="D4" s="10"/>
      <c r="E4" s="11"/>
      <c r="F4" s="11"/>
      <c r="G4" s="185"/>
      <c r="H4" s="186"/>
      <c r="I4" s="187"/>
      <c r="J4" s="192">
        <f>SUM(G4:I4)</f>
        <v>0</v>
      </c>
      <c r="K4" s="182" t="s">
        <v>244</v>
      </c>
      <c r="L4" s="181" t="s">
        <v>224</v>
      </c>
      <c r="M4" s="181">
        <v>2500</v>
      </c>
      <c r="N4" s="181"/>
      <c r="O4" s="140"/>
    </row>
    <row r="5" spans="1:15" ht="15.75">
      <c r="A5" s="3" t="s">
        <v>64</v>
      </c>
      <c r="B5" s="9"/>
      <c r="C5" s="10"/>
      <c r="D5" s="10"/>
      <c r="E5" s="11"/>
      <c r="F5" s="11"/>
      <c r="G5" s="185"/>
      <c r="H5" s="186"/>
      <c r="I5" s="187"/>
      <c r="J5" s="192">
        <f t="shared" ref="J5:J8" si="0">SUM(G5:I5)</f>
        <v>0</v>
      </c>
      <c r="K5" s="182" t="s">
        <v>242</v>
      </c>
      <c r="L5" s="181" t="s">
        <v>226</v>
      </c>
      <c r="M5" s="181">
        <v>1700</v>
      </c>
      <c r="N5" s="181"/>
      <c r="O5" s="140"/>
    </row>
    <row r="6" spans="1:15" ht="15.75">
      <c r="A6" s="3" t="s">
        <v>65</v>
      </c>
      <c r="B6" s="9"/>
      <c r="C6" s="10"/>
      <c r="D6" s="10"/>
      <c r="E6" s="11"/>
      <c r="F6" s="11"/>
      <c r="G6" s="185"/>
      <c r="H6" s="186"/>
      <c r="I6" s="187"/>
      <c r="J6" s="192">
        <f t="shared" si="0"/>
        <v>0</v>
      </c>
      <c r="K6" s="182" t="s">
        <v>243</v>
      </c>
      <c r="L6" s="181" t="s">
        <v>227</v>
      </c>
      <c r="M6" s="181">
        <v>1400</v>
      </c>
      <c r="N6" s="181"/>
      <c r="O6" s="140"/>
    </row>
    <row r="7" spans="1:15" ht="15.75">
      <c r="A7" s="3" t="s">
        <v>66</v>
      </c>
      <c r="B7" s="9"/>
      <c r="C7" s="10"/>
      <c r="D7" s="10"/>
      <c r="E7" s="11"/>
      <c r="F7" s="11"/>
      <c r="G7" s="185"/>
      <c r="H7" s="186"/>
      <c r="I7" s="187"/>
      <c r="J7" s="192">
        <f t="shared" si="0"/>
        <v>0</v>
      </c>
      <c r="K7" s="182" t="s">
        <v>283</v>
      </c>
      <c r="L7" s="181" t="s">
        <v>228</v>
      </c>
      <c r="M7" s="181">
        <v>1500</v>
      </c>
      <c r="N7" s="181"/>
      <c r="O7" s="140"/>
    </row>
    <row r="8" spans="1:15" ht="15.75">
      <c r="A8" s="3" t="s">
        <v>67</v>
      </c>
      <c r="B8" s="9"/>
      <c r="C8" s="10"/>
      <c r="D8" s="10"/>
      <c r="E8" s="11"/>
      <c r="F8" s="11"/>
      <c r="G8" s="185"/>
      <c r="H8" s="186"/>
      <c r="I8" s="187"/>
      <c r="J8" s="192">
        <f t="shared" si="0"/>
        <v>0</v>
      </c>
      <c r="K8" s="182" t="s">
        <v>245</v>
      </c>
      <c r="L8" s="181" t="s">
        <v>229</v>
      </c>
      <c r="M8" s="181">
        <v>2400</v>
      </c>
      <c r="N8" s="181"/>
      <c r="O8" s="140"/>
    </row>
    <row r="9" spans="1:15" ht="15.75">
      <c r="E9" s="6"/>
      <c r="F9" s="6"/>
      <c r="G9" s="245" t="s">
        <v>275</v>
      </c>
      <c r="H9" s="245"/>
      <c r="I9" s="245"/>
      <c r="J9" s="245"/>
      <c r="K9" s="182" t="s">
        <v>246</v>
      </c>
      <c r="L9" s="181" t="s">
        <v>230</v>
      </c>
      <c r="M9" s="181">
        <v>1600</v>
      </c>
      <c r="N9" s="181"/>
      <c r="O9" s="140"/>
    </row>
    <row r="10" spans="1:15" ht="15.75">
      <c r="A10" s="3" t="s">
        <v>68</v>
      </c>
      <c r="B10" s="9"/>
      <c r="C10" s="10"/>
      <c r="D10" s="10"/>
      <c r="E10" s="11"/>
      <c r="F10" s="11"/>
      <c r="G10" s="185"/>
      <c r="H10" s="186"/>
      <c r="I10" s="187"/>
      <c r="J10" s="192">
        <f t="shared" ref="J10:J15" si="1">SUM(G10:I10)</f>
        <v>0</v>
      </c>
      <c r="K10" s="182" t="s">
        <v>247</v>
      </c>
      <c r="L10" s="181" t="s">
        <v>231</v>
      </c>
      <c r="M10" s="181">
        <v>1200</v>
      </c>
      <c r="N10" s="181"/>
      <c r="O10" s="140"/>
    </row>
    <row r="11" spans="1:15" ht="15.75">
      <c r="A11" s="3" t="s">
        <v>69</v>
      </c>
      <c r="B11" s="9"/>
      <c r="C11" s="10"/>
      <c r="D11" s="10"/>
      <c r="E11" s="11"/>
      <c r="F11" s="11"/>
      <c r="G11" s="185"/>
      <c r="H11" s="186"/>
      <c r="I11" s="187"/>
      <c r="J11" s="192">
        <f t="shared" si="1"/>
        <v>0</v>
      </c>
      <c r="K11" s="182" t="s">
        <v>248</v>
      </c>
      <c r="L11" s="181" t="s">
        <v>232</v>
      </c>
      <c r="M11" s="181">
        <v>600</v>
      </c>
      <c r="N11" s="181"/>
      <c r="O11" s="140"/>
    </row>
    <row r="12" spans="1:15" ht="15.75">
      <c r="A12" s="3" t="s">
        <v>70</v>
      </c>
      <c r="B12" s="9"/>
      <c r="C12" s="10"/>
      <c r="D12" s="10"/>
      <c r="E12" s="11"/>
      <c r="F12" s="11"/>
      <c r="G12" s="185"/>
      <c r="H12" s="186"/>
      <c r="I12" s="187"/>
      <c r="J12" s="192">
        <f t="shared" si="1"/>
        <v>0</v>
      </c>
      <c r="K12" s="182" t="s">
        <v>249</v>
      </c>
      <c r="L12" s="181" t="s">
        <v>233</v>
      </c>
      <c r="M12" s="181">
        <v>33400</v>
      </c>
      <c r="N12" s="181">
        <v>733</v>
      </c>
      <c r="O12" s="140"/>
    </row>
    <row r="13" spans="1:15" ht="15.75">
      <c r="A13" s="3" t="s">
        <v>71</v>
      </c>
      <c r="B13" s="9"/>
      <c r="C13" s="10"/>
      <c r="D13" s="10"/>
      <c r="E13" s="11"/>
      <c r="F13" s="11"/>
      <c r="G13" s="185"/>
      <c r="H13" s="186"/>
      <c r="I13" s="187"/>
      <c r="J13" s="192">
        <f t="shared" si="1"/>
        <v>0</v>
      </c>
      <c r="K13" s="182" t="s">
        <v>250</v>
      </c>
      <c r="L13" s="181" t="s">
        <v>234</v>
      </c>
      <c r="M13" s="181">
        <v>20600</v>
      </c>
      <c r="N13" s="181">
        <v>334</v>
      </c>
      <c r="O13" s="140"/>
    </row>
    <row r="14" spans="1:15" ht="15.75">
      <c r="A14" s="3" t="s">
        <v>72</v>
      </c>
      <c r="B14" s="9"/>
      <c r="C14" s="10"/>
      <c r="D14" s="10"/>
      <c r="E14" s="11"/>
      <c r="F14" s="11"/>
      <c r="G14" s="185"/>
      <c r="H14" s="186"/>
      <c r="I14" s="187"/>
      <c r="J14" s="192">
        <f t="shared" si="1"/>
        <v>0</v>
      </c>
      <c r="K14" s="182" t="s">
        <v>251</v>
      </c>
      <c r="L14" s="181" t="s">
        <v>235</v>
      </c>
      <c r="M14" s="181">
        <v>1300</v>
      </c>
      <c r="N14" s="181"/>
      <c r="O14" s="140"/>
    </row>
    <row r="15" spans="1:15" ht="15.75">
      <c r="A15" s="3" t="s">
        <v>73</v>
      </c>
      <c r="B15" s="9"/>
      <c r="C15" s="10"/>
      <c r="D15" s="10"/>
      <c r="E15" s="11"/>
      <c r="F15" s="11"/>
      <c r="G15" s="185"/>
      <c r="H15" s="186"/>
      <c r="I15" s="187"/>
      <c r="J15" s="192">
        <f t="shared" si="1"/>
        <v>0</v>
      </c>
      <c r="K15" s="182" t="s">
        <v>252</v>
      </c>
      <c r="L15" s="181" t="s">
        <v>236</v>
      </c>
      <c r="M15" s="181">
        <v>1700</v>
      </c>
      <c r="N15" s="181"/>
      <c r="O15" s="140"/>
    </row>
    <row r="16" spans="1:15" ht="15.75">
      <c r="G16" s="8"/>
      <c r="H16" s="8"/>
      <c r="K16" s="182" t="s">
        <v>253</v>
      </c>
      <c r="L16" s="181" t="s">
        <v>237</v>
      </c>
      <c r="M16" s="181">
        <v>2000</v>
      </c>
      <c r="N16" s="181"/>
      <c r="O16" s="140"/>
    </row>
    <row r="17" spans="1:15" ht="15.75">
      <c r="A17" s="3" t="s">
        <v>77</v>
      </c>
      <c r="B17" s="9"/>
      <c r="C17" s="10"/>
      <c r="D17" s="10"/>
      <c r="E17" s="11"/>
      <c r="F17" s="11"/>
      <c r="G17" s="185"/>
      <c r="H17" s="186"/>
      <c r="I17" s="187"/>
      <c r="J17" s="192">
        <f t="shared" ref="J17:J24" si="2">SUM(G17:I17)</f>
        <v>0</v>
      </c>
      <c r="K17" s="182" t="s">
        <v>254</v>
      </c>
      <c r="L17" s="181" t="s">
        <v>238</v>
      </c>
      <c r="M17" s="181">
        <v>1000</v>
      </c>
      <c r="N17" s="181"/>
      <c r="O17" s="140"/>
    </row>
    <row r="18" spans="1:15" ht="15.75">
      <c r="A18" s="3" t="s">
        <v>78</v>
      </c>
      <c r="B18" s="9"/>
      <c r="C18" s="10"/>
      <c r="D18" s="10"/>
      <c r="E18" s="11"/>
      <c r="F18" s="11"/>
      <c r="G18" s="185"/>
      <c r="H18" s="186"/>
      <c r="I18" s="187"/>
      <c r="J18" s="192">
        <f t="shared" si="2"/>
        <v>0</v>
      </c>
      <c r="K18" s="182" t="s">
        <v>255</v>
      </c>
      <c r="L18" s="181" t="s">
        <v>239</v>
      </c>
      <c r="M18" s="181">
        <v>1300</v>
      </c>
      <c r="N18" s="181"/>
      <c r="O18" s="140"/>
    </row>
    <row r="19" spans="1:15" ht="15.75">
      <c r="A19" s="3" t="s">
        <v>79</v>
      </c>
      <c r="B19" s="9"/>
      <c r="C19" s="10"/>
      <c r="D19" s="10"/>
      <c r="E19" s="11"/>
      <c r="F19" s="11"/>
      <c r="G19" s="185"/>
      <c r="H19" s="186"/>
      <c r="I19" s="187"/>
      <c r="J19" s="192">
        <f t="shared" si="2"/>
        <v>0</v>
      </c>
      <c r="K19" s="182" t="s">
        <v>256</v>
      </c>
      <c r="L19" s="181" t="s">
        <v>240</v>
      </c>
      <c r="M19" s="181">
        <v>700</v>
      </c>
      <c r="N19" s="181"/>
      <c r="O19" s="140"/>
    </row>
    <row r="20" spans="1:15" ht="15.75">
      <c r="A20" s="3" t="s">
        <v>80</v>
      </c>
      <c r="B20" s="9"/>
      <c r="C20" s="10"/>
      <c r="D20" s="10"/>
      <c r="E20" s="11"/>
      <c r="F20" s="11"/>
      <c r="G20" s="185"/>
      <c r="H20" s="186"/>
      <c r="I20" s="187"/>
      <c r="J20" s="192">
        <f t="shared" si="2"/>
        <v>0</v>
      </c>
      <c r="K20" s="182" t="s">
        <v>257</v>
      </c>
      <c r="L20" s="181" t="s">
        <v>241</v>
      </c>
      <c r="M20" s="181">
        <v>1400</v>
      </c>
      <c r="N20" s="181"/>
      <c r="O20" s="140"/>
    </row>
    <row r="21" spans="1:15">
      <c r="A21" s="3" t="s">
        <v>81</v>
      </c>
      <c r="B21" s="9"/>
      <c r="C21" s="10"/>
      <c r="D21" s="10"/>
      <c r="E21" s="11"/>
      <c r="F21" s="11"/>
      <c r="G21" s="185"/>
      <c r="H21" s="186"/>
      <c r="I21" s="187"/>
      <c r="J21" s="192">
        <f t="shared" si="2"/>
        <v>0</v>
      </c>
      <c r="K21" s="182" t="s">
        <v>258</v>
      </c>
      <c r="L21" s="183" t="s">
        <v>259</v>
      </c>
      <c r="M21" s="183">
        <v>1400</v>
      </c>
      <c r="N21" s="183"/>
    </row>
    <row r="22" spans="1:15">
      <c r="A22" s="3" t="s">
        <v>82</v>
      </c>
      <c r="B22" s="9"/>
      <c r="C22" s="10"/>
      <c r="D22" s="10"/>
      <c r="E22" s="11"/>
      <c r="F22" s="11"/>
      <c r="G22" s="185"/>
      <c r="H22" s="186"/>
      <c r="I22" s="187"/>
      <c r="J22" s="192">
        <f t="shared" si="2"/>
        <v>0</v>
      </c>
      <c r="K22" s="178" t="s">
        <v>276</v>
      </c>
      <c r="L22" s="195" t="s">
        <v>277</v>
      </c>
      <c r="M22" s="3">
        <v>17200</v>
      </c>
    </row>
    <row r="23" spans="1:15">
      <c r="A23" s="3" t="s">
        <v>83</v>
      </c>
      <c r="B23" s="9"/>
      <c r="C23" s="10"/>
      <c r="D23" s="10"/>
      <c r="E23" s="11"/>
      <c r="F23" s="11"/>
      <c r="G23" s="185"/>
      <c r="H23" s="186"/>
      <c r="I23" s="187"/>
      <c r="J23" s="192">
        <f t="shared" si="2"/>
        <v>0</v>
      </c>
      <c r="K23" s="181" t="s">
        <v>278</v>
      </c>
      <c r="L23" s="181" t="s">
        <v>279</v>
      </c>
      <c r="M23" s="181">
        <v>2000</v>
      </c>
    </row>
    <row r="24" spans="1:15">
      <c r="A24" s="3" t="s">
        <v>84</v>
      </c>
      <c r="B24" s="9"/>
      <c r="C24" s="10"/>
      <c r="D24" s="10"/>
      <c r="E24" s="11"/>
      <c r="F24" s="11"/>
      <c r="G24" s="185"/>
      <c r="H24" s="186"/>
      <c r="I24" s="187"/>
      <c r="J24" s="192">
        <f t="shared" si="2"/>
        <v>0</v>
      </c>
      <c r="K24" s="197" t="s">
        <v>287</v>
      </c>
      <c r="L24" s="198" t="s">
        <v>288</v>
      </c>
      <c r="M24" s="3">
        <v>1400</v>
      </c>
    </row>
    <row r="25" spans="1:15">
      <c r="A25" s="18" t="s">
        <v>129</v>
      </c>
      <c r="C25" s="16"/>
      <c r="D25" s="16"/>
      <c r="E25" s="17"/>
      <c r="F25" s="17"/>
      <c r="G25" s="7"/>
    </row>
    <row r="26" spans="1:15">
      <c r="C26" s="16"/>
      <c r="D26" s="16"/>
      <c r="E26" s="17"/>
      <c r="F26" s="17"/>
      <c r="G26" s="7"/>
    </row>
    <row r="27" spans="1:15">
      <c r="A27" s="3" t="s">
        <v>74</v>
      </c>
      <c r="B27" s="9"/>
      <c r="D27" s="19"/>
      <c r="H27" s="19"/>
    </row>
    <row r="28" spans="1:15">
      <c r="D28" s="19"/>
    </row>
    <row r="29" spans="1:15">
      <c r="A29" s="3" t="s">
        <v>75</v>
      </c>
      <c r="B29" s="9"/>
      <c r="D29" s="19"/>
    </row>
    <row r="30" spans="1:15">
      <c r="D30" s="19"/>
      <c r="E30" s="19"/>
    </row>
    <row r="31" spans="1:15">
      <c r="A31" s="3" t="s">
        <v>76</v>
      </c>
      <c r="B31" s="9"/>
    </row>
    <row r="32" spans="1:15">
      <c r="B32" s="5"/>
    </row>
  </sheetData>
  <mergeCells count="3">
    <mergeCell ref="G2:J2"/>
    <mergeCell ref="B2:F2"/>
    <mergeCell ref="G9:J9"/>
  </mergeCells>
  <phoneticPr fontId="11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623CF5A-2699-43CD-B594-0849E35AA11D}">
          <x14:formula1>
            <xm:f>マスター!$D$12:$D$14</xm:f>
          </x14:formula1>
          <xm:sqref>E4:E8 E10:E15 E17:E24</xm:sqref>
        </x14:dataValidation>
        <x14:dataValidation type="list" allowBlank="1" showInputMessage="1" showErrorMessage="1" xr:uid="{C65B8871-DEA2-4795-9187-1C464E96DC14}">
          <x14:formula1>
            <xm:f>マスター!$D$12:$D$13</xm:f>
          </x14:formula1>
          <xm:sqref>F4:F8 F10:F15 F17:F24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K50"/>
  <sheetViews>
    <sheetView zoomScaleNormal="100" workbookViewId="0">
      <selection activeCell="O8" sqref="O8"/>
    </sheetView>
  </sheetViews>
  <sheetFormatPr defaultColWidth="9" defaultRowHeight="18.75" customHeight="1"/>
  <cols>
    <col min="1" max="1" width="16" style="29" customWidth="1"/>
    <col min="2" max="4" width="9.875" style="29" customWidth="1"/>
    <col min="5" max="6" width="10.625" style="29" customWidth="1"/>
    <col min="7" max="7" width="4.375" style="29" customWidth="1"/>
    <col min="8" max="8" width="10" style="29" customWidth="1"/>
    <col min="9" max="9" width="8.125" style="29" customWidth="1"/>
    <col min="10" max="16384" width="9" style="29"/>
  </cols>
  <sheetData>
    <row r="1" spans="1:10" ht="135" customHeight="1">
      <c r="A1" s="267"/>
      <c r="B1" s="267"/>
      <c r="C1" s="267"/>
      <c r="D1" s="267"/>
      <c r="E1" s="267"/>
    </row>
    <row r="2" spans="1:10" s="53" customFormat="1" ht="36" customHeight="1">
      <c r="A2" s="51"/>
      <c r="B2" s="51"/>
      <c r="C2" s="51"/>
      <c r="D2" s="51"/>
      <c r="E2" s="52"/>
      <c r="F2" s="52"/>
      <c r="G2" s="272" t="s">
        <v>197</v>
      </c>
      <c r="H2" s="272"/>
      <c r="I2" s="272"/>
      <c r="J2" s="89" t="s">
        <v>25</v>
      </c>
    </row>
    <row r="3" spans="1:10" ht="26.25" customHeight="1">
      <c r="A3" s="84" t="s">
        <v>10</v>
      </c>
      <c r="B3" s="269">
        <f>はじめに!$B$2</f>
        <v>0</v>
      </c>
      <c r="C3" s="269"/>
      <c r="D3" s="269"/>
      <c r="E3" s="269"/>
      <c r="F3" s="269"/>
      <c r="G3" s="269"/>
      <c r="H3" s="269"/>
      <c r="I3" s="269"/>
    </row>
    <row r="4" spans="1:10" ht="26.25" customHeight="1">
      <c r="A4" s="85" t="s">
        <v>133</v>
      </c>
      <c r="B4" s="268" t="str">
        <f>はじめに!B4</f>
        <v>202●/●/●</v>
      </c>
      <c r="C4" s="268"/>
      <c r="D4" s="268"/>
      <c r="E4" s="90">
        <f>はじめに!$B$5</f>
        <v>0</v>
      </c>
      <c r="F4" s="91">
        <f>はじめに!$D$5</f>
        <v>0</v>
      </c>
      <c r="G4" s="86"/>
      <c r="H4" s="85"/>
      <c r="I4" s="87"/>
    </row>
    <row r="5" spans="1:10" ht="26.25" customHeight="1">
      <c r="A5" s="85" t="s">
        <v>15</v>
      </c>
      <c r="B5" s="270" t="s">
        <v>174</v>
      </c>
      <c r="C5" s="270"/>
      <c r="D5" s="270"/>
      <c r="E5" s="270"/>
      <c r="F5" s="270"/>
      <c r="G5" s="270"/>
      <c r="H5" s="270"/>
      <c r="I5" s="270"/>
    </row>
    <row r="6" spans="1:10" ht="26.25" customHeight="1">
      <c r="A6" s="85" t="s">
        <v>16</v>
      </c>
      <c r="B6" s="271" t="str">
        <f>IF(はじめに!B3=0,"",はじめに!B3)</f>
        <v/>
      </c>
      <c r="C6" s="271"/>
      <c r="D6" s="271"/>
      <c r="E6" s="271"/>
      <c r="F6" s="271"/>
      <c r="G6" s="271"/>
      <c r="H6" s="271"/>
      <c r="I6" s="271"/>
    </row>
    <row r="7" spans="1:10" ht="18.75" customHeight="1">
      <c r="A7" s="52"/>
      <c r="B7" s="52"/>
      <c r="C7" s="52"/>
      <c r="D7" s="52"/>
      <c r="E7" s="54"/>
      <c r="F7" s="52"/>
      <c r="G7" s="52"/>
      <c r="H7" s="52"/>
      <c r="I7" s="52"/>
    </row>
    <row r="8" spans="1:10" ht="18.75" customHeight="1">
      <c r="A8" s="55" t="s">
        <v>5</v>
      </c>
      <c r="B8" s="56"/>
      <c r="C8" s="57" t="s">
        <v>17</v>
      </c>
      <c r="D8" s="58" t="s">
        <v>18</v>
      </c>
      <c r="E8" s="265" t="s">
        <v>153</v>
      </c>
      <c r="F8" s="265"/>
      <c r="G8" s="265"/>
      <c r="H8" s="265"/>
      <c r="I8" s="266"/>
    </row>
    <row r="9" spans="1:10" ht="17.25" customHeight="1">
      <c r="A9" s="59" t="s">
        <v>150</v>
      </c>
      <c r="B9" s="54"/>
      <c r="C9" s="60"/>
      <c r="D9" s="60"/>
      <c r="E9" s="253"/>
      <c r="F9" s="254"/>
      <c r="G9" s="254"/>
      <c r="H9" s="254"/>
      <c r="I9" s="255"/>
      <c r="J9" s="29" t="s">
        <v>189</v>
      </c>
    </row>
    <row r="10" spans="1:10" ht="17.25" customHeight="1">
      <c r="A10" s="61" t="s">
        <v>180</v>
      </c>
      <c r="B10" s="71"/>
      <c r="C10" s="63">
        <v>0</v>
      </c>
      <c r="D10" s="63">
        <v>0</v>
      </c>
      <c r="E10" s="247"/>
      <c r="F10" s="248"/>
      <c r="G10" s="248"/>
      <c r="H10" s="248"/>
      <c r="I10" s="249"/>
      <c r="J10" s="29" t="s">
        <v>188</v>
      </c>
    </row>
    <row r="11" spans="1:10" ht="17.25" customHeight="1">
      <c r="A11" s="61" t="s">
        <v>182</v>
      </c>
      <c r="B11" s="62"/>
      <c r="C11" s="63">
        <v>0</v>
      </c>
      <c r="D11" s="63">
        <v>0</v>
      </c>
      <c r="E11" s="259"/>
      <c r="F11" s="260"/>
      <c r="G11" s="260"/>
      <c r="H11" s="260"/>
      <c r="I11" s="261"/>
    </row>
    <row r="12" spans="1:10" ht="17.25" customHeight="1">
      <c r="A12" s="61" t="s">
        <v>181</v>
      </c>
      <c r="B12" s="62"/>
      <c r="C12" s="63">
        <v>0</v>
      </c>
      <c r="D12" s="63">
        <v>0</v>
      </c>
      <c r="E12" s="259"/>
      <c r="F12" s="260"/>
      <c r="G12" s="260"/>
      <c r="H12" s="260"/>
      <c r="I12" s="261"/>
      <c r="J12" s="29" t="s">
        <v>188</v>
      </c>
    </row>
    <row r="13" spans="1:10" ht="17.25" customHeight="1">
      <c r="A13" s="61" t="s">
        <v>183</v>
      </c>
      <c r="B13" s="62"/>
      <c r="C13" s="63">
        <v>0</v>
      </c>
      <c r="D13" s="63">
        <v>0</v>
      </c>
      <c r="E13" s="259"/>
      <c r="F13" s="260"/>
      <c r="G13" s="260"/>
      <c r="H13" s="260"/>
      <c r="I13" s="261"/>
    </row>
    <row r="14" spans="1:10" ht="17.25" customHeight="1">
      <c r="A14" s="61" t="s">
        <v>280</v>
      </c>
      <c r="B14" s="62"/>
      <c r="C14" s="63">
        <v>0</v>
      </c>
      <c r="D14" s="63">
        <v>0</v>
      </c>
      <c r="E14" s="259"/>
      <c r="F14" s="260"/>
      <c r="G14" s="260"/>
      <c r="H14" s="260"/>
      <c r="I14" s="261"/>
      <c r="J14" s="29" t="s">
        <v>188</v>
      </c>
    </row>
    <row r="15" spans="1:10" s="64" customFormat="1" ht="17.25" customHeight="1">
      <c r="A15" s="61" t="s">
        <v>281</v>
      </c>
      <c r="B15" s="62"/>
      <c r="C15" s="63">
        <v>0</v>
      </c>
      <c r="D15" s="63">
        <v>0</v>
      </c>
      <c r="E15" s="262"/>
      <c r="F15" s="263"/>
      <c r="G15" s="263"/>
      <c r="H15" s="263"/>
      <c r="I15" s="264"/>
      <c r="J15" s="29"/>
    </row>
    <row r="16" spans="1:10" s="64" customFormat="1" ht="17.25" customHeight="1">
      <c r="A16" s="61" t="s">
        <v>282</v>
      </c>
      <c r="B16" s="62"/>
      <c r="C16" s="63">
        <v>0</v>
      </c>
      <c r="D16" s="63">
        <v>0</v>
      </c>
      <c r="E16" s="262"/>
      <c r="F16" s="263"/>
      <c r="G16" s="263"/>
      <c r="H16" s="263"/>
      <c r="I16" s="264"/>
    </row>
    <row r="17" spans="1:10" s="64" customFormat="1" ht="17.25" customHeight="1">
      <c r="A17" s="61" t="s">
        <v>289</v>
      </c>
      <c r="B17" s="200"/>
      <c r="C17" s="63">
        <v>0</v>
      </c>
      <c r="D17" s="63">
        <v>0</v>
      </c>
      <c r="E17" s="262"/>
      <c r="F17" s="263"/>
      <c r="G17" s="263"/>
      <c r="H17" s="263"/>
      <c r="I17" s="264"/>
      <c r="J17" s="29" t="s">
        <v>292</v>
      </c>
    </row>
    <row r="18" spans="1:10" ht="17.25" customHeight="1">
      <c r="A18" s="61" t="s">
        <v>149</v>
      </c>
      <c r="B18" s="62"/>
      <c r="C18" s="63">
        <v>0</v>
      </c>
      <c r="D18" s="63">
        <v>0</v>
      </c>
      <c r="E18" s="247"/>
      <c r="F18" s="248"/>
      <c r="G18" s="248"/>
      <c r="H18" s="248"/>
      <c r="I18" s="249"/>
      <c r="J18" s="29" t="s">
        <v>291</v>
      </c>
    </row>
    <row r="19" spans="1:10" ht="17.25" customHeight="1">
      <c r="A19" s="61" t="s">
        <v>290</v>
      </c>
      <c r="B19" s="62"/>
      <c r="C19" s="63">
        <v>0</v>
      </c>
      <c r="D19" s="63">
        <v>0</v>
      </c>
      <c r="E19" s="247"/>
      <c r="F19" s="248"/>
      <c r="G19" s="248"/>
      <c r="H19" s="248"/>
      <c r="I19" s="249"/>
    </row>
    <row r="20" spans="1:10" ht="17.25" customHeight="1">
      <c r="A20" s="65"/>
      <c r="B20" s="66"/>
      <c r="C20" s="67"/>
      <c r="D20" s="67"/>
      <c r="E20" s="247"/>
      <c r="F20" s="248"/>
      <c r="G20" s="248"/>
      <c r="H20" s="248"/>
      <c r="I20" s="249"/>
    </row>
    <row r="21" spans="1:10" ht="17.25" customHeight="1">
      <c r="A21" s="68" t="s">
        <v>11</v>
      </c>
      <c r="B21" s="69"/>
      <c r="C21" s="92">
        <f>SUM(C10:C20)</f>
        <v>0</v>
      </c>
      <c r="D21" s="92">
        <f>SUM(D10:D20)</f>
        <v>0</v>
      </c>
      <c r="E21" s="250"/>
      <c r="F21" s="251"/>
      <c r="G21" s="251"/>
      <c r="H21" s="251"/>
      <c r="I21" s="252"/>
    </row>
    <row r="22" spans="1:10" ht="17.25" customHeight="1">
      <c r="A22" s="70" t="s">
        <v>151</v>
      </c>
      <c r="B22" s="54"/>
      <c r="C22" s="63"/>
      <c r="D22" s="63"/>
      <c r="E22" s="253"/>
      <c r="F22" s="254"/>
      <c r="G22" s="254"/>
      <c r="H22" s="254"/>
      <c r="I22" s="255"/>
    </row>
    <row r="23" spans="1:10" ht="17.25" customHeight="1">
      <c r="A23" s="61" t="s">
        <v>3</v>
      </c>
      <c r="B23" s="62"/>
      <c r="C23" s="63">
        <v>0</v>
      </c>
      <c r="D23" s="63">
        <v>0</v>
      </c>
      <c r="E23" s="259"/>
      <c r="F23" s="260"/>
      <c r="G23" s="260"/>
      <c r="H23" s="260"/>
      <c r="I23" s="261"/>
      <c r="J23" s="29" t="s">
        <v>294</v>
      </c>
    </row>
    <row r="24" spans="1:10" ht="17.25" customHeight="1">
      <c r="A24" s="61" t="s">
        <v>2</v>
      </c>
      <c r="B24" s="62"/>
      <c r="C24" s="63">
        <v>0</v>
      </c>
      <c r="D24" s="63">
        <v>0</v>
      </c>
      <c r="E24" s="259"/>
      <c r="F24" s="260"/>
      <c r="G24" s="260"/>
      <c r="H24" s="260"/>
      <c r="I24" s="261"/>
      <c r="J24" s="29" t="s">
        <v>295</v>
      </c>
    </row>
    <row r="25" spans="1:10" ht="17.25" customHeight="1">
      <c r="A25" s="61" t="s">
        <v>132</v>
      </c>
      <c r="B25" s="71"/>
      <c r="C25" s="63">
        <v>0</v>
      </c>
      <c r="D25" s="63">
        <v>0</v>
      </c>
      <c r="E25" s="259"/>
      <c r="F25" s="260"/>
      <c r="G25" s="260"/>
      <c r="H25" s="260"/>
      <c r="I25" s="261"/>
      <c r="J25" s="29" t="s">
        <v>296</v>
      </c>
    </row>
    <row r="26" spans="1:10" ht="17.25" customHeight="1">
      <c r="A26" s="61" t="s">
        <v>0</v>
      </c>
      <c r="B26" s="62"/>
      <c r="C26" s="63">
        <v>0</v>
      </c>
      <c r="D26" s="63">
        <v>0</v>
      </c>
      <c r="E26" s="259"/>
      <c r="F26" s="260"/>
      <c r="G26" s="260"/>
      <c r="H26" s="260"/>
      <c r="I26" s="261"/>
      <c r="J26" s="29" t="s">
        <v>187</v>
      </c>
    </row>
    <row r="27" spans="1:10" ht="17.25" customHeight="1">
      <c r="A27" s="61" t="s">
        <v>1</v>
      </c>
      <c r="B27" s="62"/>
      <c r="C27" s="63">
        <v>0</v>
      </c>
      <c r="D27" s="63">
        <v>0</v>
      </c>
      <c r="E27" s="259"/>
      <c r="F27" s="260"/>
      <c r="G27" s="260"/>
      <c r="H27" s="260"/>
      <c r="I27" s="261"/>
      <c r="J27" s="29" t="s">
        <v>293</v>
      </c>
    </row>
    <row r="28" spans="1:10" ht="17.25" customHeight="1">
      <c r="A28" s="61" t="s">
        <v>8</v>
      </c>
      <c r="B28" s="62"/>
      <c r="C28" s="63">
        <v>0</v>
      </c>
      <c r="D28" s="63">
        <v>0</v>
      </c>
      <c r="E28" s="259"/>
      <c r="F28" s="260"/>
      <c r="G28" s="260"/>
      <c r="H28" s="260"/>
      <c r="I28" s="261"/>
    </row>
    <row r="29" spans="1:10" ht="17.25" customHeight="1">
      <c r="A29" s="61" t="s">
        <v>9</v>
      </c>
      <c r="B29" s="62"/>
      <c r="C29" s="63">
        <v>0</v>
      </c>
      <c r="D29" s="63">
        <v>0</v>
      </c>
      <c r="E29" s="259"/>
      <c r="F29" s="260"/>
      <c r="G29" s="260"/>
      <c r="H29" s="260"/>
      <c r="I29" s="261"/>
    </row>
    <row r="30" spans="1:10" ht="17.25" customHeight="1">
      <c r="A30" s="61" t="s">
        <v>7</v>
      </c>
      <c r="B30" s="62"/>
      <c r="C30" s="63">
        <v>0</v>
      </c>
      <c r="D30" s="63">
        <v>0</v>
      </c>
      <c r="E30" s="259"/>
      <c r="F30" s="260"/>
      <c r="G30" s="260"/>
      <c r="H30" s="260"/>
      <c r="I30" s="261"/>
    </row>
    <row r="31" spans="1:10" ht="17.25" customHeight="1">
      <c r="A31" s="61" t="s">
        <v>4</v>
      </c>
      <c r="B31" s="62"/>
      <c r="C31" s="63">
        <v>0</v>
      </c>
      <c r="D31" s="63">
        <v>0</v>
      </c>
      <c r="E31" s="259"/>
      <c r="F31" s="260"/>
      <c r="G31" s="260"/>
      <c r="H31" s="260"/>
      <c r="I31" s="261"/>
      <c r="J31" s="29" t="s">
        <v>190</v>
      </c>
    </row>
    <row r="32" spans="1:10" ht="17.25" customHeight="1">
      <c r="A32" s="61"/>
      <c r="B32" s="62"/>
      <c r="C32" s="63"/>
      <c r="D32" s="63"/>
      <c r="E32" s="247"/>
      <c r="F32" s="248"/>
      <c r="G32" s="248"/>
      <c r="H32" s="248"/>
      <c r="I32" s="249"/>
    </row>
    <row r="33" spans="1:11" ht="17.25" customHeight="1">
      <c r="A33" s="68" t="s">
        <v>12</v>
      </c>
      <c r="B33" s="69"/>
      <c r="C33" s="92">
        <f>SUM(C23:C31)</f>
        <v>0</v>
      </c>
      <c r="D33" s="92">
        <f>SUM(D23:D31)</f>
        <v>0</v>
      </c>
      <c r="E33" s="250"/>
      <c r="F33" s="251"/>
      <c r="G33" s="251"/>
      <c r="H33" s="251"/>
      <c r="I33" s="252"/>
    </row>
    <row r="34" spans="1:11" ht="17.25" customHeight="1">
      <c r="A34" s="70"/>
      <c r="B34" s="62"/>
      <c r="C34" s="63"/>
      <c r="D34" s="63"/>
      <c r="E34" s="253"/>
      <c r="F34" s="254"/>
      <c r="G34" s="254"/>
      <c r="H34" s="254"/>
      <c r="I34" s="255"/>
    </row>
    <row r="35" spans="1:11" ht="17.25" customHeight="1">
      <c r="A35" s="72" t="s">
        <v>6</v>
      </c>
      <c r="B35" s="66"/>
      <c r="C35" s="93">
        <f>C21-C33</f>
        <v>0</v>
      </c>
      <c r="D35" s="94">
        <f>D21-D33</f>
        <v>0</v>
      </c>
      <c r="E35" s="250"/>
      <c r="F35" s="251"/>
      <c r="G35" s="251"/>
      <c r="H35" s="251"/>
      <c r="I35" s="252"/>
    </row>
    <row r="36" spans="1:11" ht="18.75" customHeight="1">
      <c r="A36" s="73" t="s">
        <v>13</v>
      </c>
      <c r="B36" s="74"/>
      <c r="C36" s="75"/>
      <c r="D36" s="75"/>
      <c r="E36" s="74"/>
      <c r="F36" s="76"/>
      <c r="G36" s="76"/>
      <c r="H36" s="76"/>
      <c r="I36" s="77"/>
    </row>
    <row r="37" spans="1:11" ht="18.75" customHeight="1">
      <c r="A37" s="256"/>
      <c r="B37" s="257"/>
      <c r="C37" s="257"/>
      <c r="D37" s="257"/>
      <c r="E37" s="257"/>
      <c r="F37" s="257"/>
      <c r="G37" s="257"/>
      <c r="H37" s="257"/>
      <c r="I37" s="258"/>
      <c r="J37" s="88" t="s">
        <v>28</v>
      </c>
    </row>
    <row r="38" spans="1:11" ht="18.75" customHeight="1">
      <c r="A38" s="256"/>
      <c r="B38" s="257"/>
      <c r="C38" s="257"/>
      <c r="D38" s="257"/>
      <c r="E38" s="257"/>
      <c r="F38" s="257"/>
      <c r="G38" s="257"/>
      <c r="H38" s="257"/>
      <c r="I38" s="258"/>
      <c r="J38" s="29" t="s">
        <v>29</v>
      </c>
      <c r="K38" s="29" t="s">
        <v>30</v>
      </c>
    </row>
    <row r="39" spans="1:11" ht="18.75" customHeight="1">
      <c r="A39" s="256"/>
      <c r="B39" s="257"/>
      <c r="C39" s="257"/>
      <c r="D39" s="257"/>
      <c r="E39" s="257"/>
      <c r="F39" s="257"/>
      <c r="G39" s="257"/>
      <c r="H39" s="257"/>
      <c r="I39" s="258"/>
      <c r="J39" s="29" t="s">
        <v>31</v>
      </c>
      <c r="K39" s="29" t="s">
        <v>32</v>
      </c>
    </row>
    <row r="40" spans="1:11" ht="18.75" customHeight="1">
      <c r="A40" s="256"/>
      <c r="B40" s="257"/>
      <c r="C40" s="257"/>
      <c r="D40" s="257"/>
      <c r="E40" s="257"/>
      <c r="F40" s="257"/>
      <c r="G40" s="257"/>
      <c r="H40" s="257"/>
      <c r="I40" s="258"/>
    </row>
    <row r="41" spans="1:11" ht="24" customHeight="1">
      <c r="A41" s="256"/>
      <c r="B41" s="257"/>
      <c r="C41" s="257"/>
      <c r="D41" s="257"/>
      <c r="E41" s="257"/>
      <c r="F41" s="257"/>
      <c r="G41" s="257"/>
      <c r="H41" s="257"/>
      <c r="I41" s="258"/>
    </row>
    <row r="42" spans="1:11" ht="15" customHeight="1">
      <c r="A42" s="78"/>
      <c r="B42" s="79"/>
      <c r="C42" s="79"/>
      <c r="D42" s="79"/>
      <c r="E42" s="80"/>
      <c r="F42" s="80"/>
      <c r="G42" s="80"/>
      <c r="H42" s="80"/>
      <c r="I42" s="95" t="str">
        <f>"担当財務委員：　" &amp; はじめに!B9</f>
        <v>担当財務委員：　</v>
      </c>
    </row>
    <row r="43" spans="1:11" ht="21.75" customHeight="1">
      <c r="A43" s="52"/>
      <c r="B43" s="52"/>
      <c r="C43" s="81"/>
      <c r="D43" s="81"/>
      <c r="E43" s="52"/>
      <c r="F43" s="52"/>
      <c r="G43" s="52"/>
      <c r="H43" s="52"/>
      <c r="I43" s="52"/>
    </row>
    <row r="44" spans="1:11" ht="23.25" customHeight="1">
      <c r="A44" s="246" t="str">
        <f>"担当委員会・研究班：　" &amp; はじめに!$B$7</f>
        <v>担当委員会・研究班：　</v>
      </c>
      <c r="B44" s="246"/>
      <c r="C44" s="246"/>
      <c r="D44" s="246"/>
      <c r="E44" s="246"/>
      <c r="F44" s="246"/>
      <c r="G44" s="246"/>
      <c r="H44" s="246"/>
      <c r="I44" s="246"/>
      <c r="J44" s="29" t="s">
        <v>33</v>
      </c>
    </row>
    <row r="45" spans="1:11" ht="23.25" customHeight="1">
      <c r="A45" s="246" t="str">
        <f>"報告者：　" &amp; はじめに!$B$8</f>
        <v>報告者：　</v>
      </c>
      <c r="B45" s="246"/>
      <c r="C45" s="246"/>
      <c r="D45" s="246"/>
      <c r="E45" s="246"/>
      <c r="F45" s="246"/>
      <c r="G45" s="246"/>
      <c r="H45" s="246"/>
      <c r="I45" s="246"/>
      <c r="J45" s="29" t="s">
        <v>33</v>
      </c>
    </row>
    <row r="46" spans="1:11" ht="11.25" customHeight="1">
      <c r="A46" s="52"/>
      <c r="B46" s="52"/>
      <c r="C46" s="81"/>
      <c r="D46" s="82"/>
      <c r="E46" s="83"/>
      <c r="F46" s="52"/>
      <c r="G46" s="52"/>
      <c r="H46" s="52"/>
      <c r="I46" s="52"/>
    </row>
    <row r="48" spans="1:11" ht="18.75" customHeight="1">
      <c r="E48" s="29" t="s">
        <v>34</v>
      </c>
    </row>
    <row r="49" spans="5:5" ht="18.75" customHeight="1">
      <c r="E49" s="29" t="s">
        <v>35</v>
      </c>
    </row>
    <row r="50" spans="5:5" ht="18.75" customHeight="1">
      <c r="E50" s="29" t="s">
        <v>60</v>
      </c>
    </row>
  </sheetData>
  <sheetProtection formatCells="0"/>
  <mergeCells count="37">
    <mergeCell ref="E8:I8"/>
    <mergeCell ref="E9:I9"/>
    <mergeCell ref="E23:I23"/>
    <mergeCell ref="E24:I24"/>
    <mergeCell ref="A1:E1"/>
    <mergeCell ref="B4:D4"/>
    <mergeCell ref="B3:I3"/>
    <mergeCell ref="B5:I5"/>
    <mergeCell ref="B6:I6"/>
    <mergeCell ref="G2:I2"/>
    <mergeCell ref="E10:I10"/>
    <mergeCell ref="E13:I13"/>
    <mergeCell ref="E14:I14"/>
    <mergeCell ref="E20:I20"/>
    <mergeCell ref="E30:I30"/>
    <mergeCell ref="E31:I31"/>
    <mergeCell ref="E11:I11"/>
    <mergeCell ref="E12:I12"/>
    <mergeCell ref="E15:I15"/>
    <mergeCell ref="E16:I16"/>
    <mergeCell ref="E18:I18"/>
    <mergeCell ref="E19:I19"/>
    <mergeCell ref="E21:I21"/>
    <mergeCell ref="E22:I22"/>
    <mergeCell ref="E25:I25"/>
    <mergeCell ref="E26:I26"/>
    <mergeCell ref="E27:I27"/>
    <mergeCell ref="E28:I28"/>
    <mergeCell ref="E29:I29"/>
    <mergeCell ref="E17:I17"/>
    <mergeCell ref="A44:I44"/>
    <mergeCell ref="A45:I45"/>
    <mergeCell ref="E32:I32"/>
    <mergeCell ref="E33:I33"/>
    <mergeCell ref="E34:I34"/>
    <mergeCell ref="E35:I35"/>
    <mergeCell ref="A37:I41"/>
  </mergeCells>
  <phoneticPr fontId="11"/>
  <printOptions horizontalCentered="1"/>
  <pageMargins left="0.7" right="0.7" top="0.75" bottom="0.75" header="0.3" footer="0.3"/>
  <pageSetup paperSize="9" scale="98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E75CF-7B7F-4E9C-9D26-7C1F4DA50189}">
  <sheetPr>
    <tabColor theme="0" tint="-0.14999847407452621"/>
    <pageSetUpPr fitToPage="1"/>
  </sheetPr>
  <dimension ref="A1:T41"/>
  <sheetViews>
    <sheetView zoomScaleNormal="100" zoomScaleSheetLayoutView="120" workbookViewId="0">
      <selection activeCell="Q20" sqref="Q20"/>
    </sheetView>
  </sheetViews>
  <sheetFormatPr defaultColWidth="9" defaultRowHeight="26.25" customHeight="1"/>
  <cols>
    <col min="1" max="1" width="2.875" style="140" customWidth="1"/>
    <col min="2" max="2" width="1.875" style="140" customWidth="1"/>
    <col min="3" max="3" width="5" style="140" customWidth="1"/>
    <col min="4" max="4" width="1.25" style="140" customWidth="1"/>
    <col min="5" max="5" width="15.625" style="140" customWidth="1"/>
    <col min="6" max="6" width="13.625" style="140" customWidth="1"/>
    <col min="7" max="7" width="10.625" style="140" customWidth="1"/>
    <col min="8" max="8" width="9.875" style="140" customWidth="1"/>
    <col min="9" max="10" width="10.625" style="140" customWidth="1"/>
    <col min="11" max="11" width="13.625" style="174" customWidth="1"/>
    <col min="12" max="12" width="15.625" style="140" customWidth="1"/>
    <col min="13" max="13" width="1.875" style="141" customWidth="1"/>
    <col min="14" max="14" width="9" style="141"/>
    <col min="15" max="15" width="26.75" style="141" customWidth="1"/>
    <col min="16" max="16" width="15.75" style="141" customWidth="1"/>
    <col min="17" max="19" width="9" style="141"/>
    <col min="20" max="20" width="10.75" style="141" customWidth="1"/>
    <col min="21" max="16384" width="9" style="141"/>
  </cols>
  <sheetData>
    <row r="1" spans="2:20" ht="14.25" customHeight="1"/>
    <row r="2" spans="2:20" ht="26.25" customHeight="1">
      <c r="B2" s="291" t="s">
        <v>199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142"/>
    </row>
    <row r="3" spans="2:20" ht="26.25" customHeight="1">
      <c r="B3" s="143"/>
      <c r="C3" s="143"/>
      <c r="D3" s="143"/>
      <c r="E3" s="144">
        <f>はじめに!$B$2</f>
        <v>0</v>
      </c>
      <c r="F3" s="144"/>
      <c r="G3" s="144"/>
      <c r="H3" s="143"/>
      <c r="I3" s="143"/>
      <c r="J3" s="143"/>
      <c r="K3" s="166"/>
      <c r="L3" s="143"/>
      <c r="M3" s="142"/>
    </row>
    <row r="4" spans="2:20" ht="26.25" customHeight="1">
      <c r="B4" s="143"/>
      <c r="C4" s="143"/>
      <c r="D4" s="143"/>
      <c r="E4" s="145" t="s">
        <v>221</v>
      </c>
      <c r="F4" s="145"/>
      <c r="G4" s="145"/>
      <c r="H4" s="145"/>
      <c r="I4" s="145" t="s">
        <v>217</v>
      </c>
      <c r="J4" s="144"/>
      <c r="K4" s="175"/>
      <c r="L4" s="144"/>
      <c r="M4" s="142"/>
    </row>
    <row r="5" spans="2:20" ht="48" customHeight="1">
      <c r="B5" s="143"/>
      <c r="C5" s="143"/>
      <c r="D5" s="143"/>
      <c r="E5" s="293" t="s">
        <v>200</v>
      </c>
      <c r="F5" s="294"/>
      <c r="G5" s="294"/>
      <c r="H5" s="294"/>
      <c r="I5" s="294"/>
      <c r="J5" s="294"/>
      <c r="K5" s="294"/>
      <c r="L5" s="146"/>
      <c r="M5" s="142"/>
      <c r="O5" s="184" t="s">
        <v>272</v>
      </c>
    </row>
    <row r="6" spans="2:20" ht="20.25" customHeight="1">
      <c r="B6" s="143"/>
      <c r="C6" s="147"/>
      <c r="D6" s="148"/>
      <c r="E6" s="295" t="s">
        <v>201</v>
      </c>
      <c r="F6" s="278" t="s">
        <v>202</v>
      </c>
      <c r="G6" s="149" t="s">
        <v>203</v>
      </c>
      <c r="H6" s="149" t="s">
        <v>204</v>
      </c>
      <c r="I6" s="150" t="s">
        <v>205</v>
      </c>
      <c r="J6" s="297" t="s">
        <v>122</v>
      </c>
      <c r="K6" s="299" t="s">
        <v>206</v>
      </c>
      <c r="L6" s="300" t="s">
        <v>207</v>
      </c>
      <c r="M6" s="142"/>
      <c r="O6" s="184"/>
    </row>
    <row r="7" spans="2:20" ht="20.25" customHeight="1">
      <c r="B7" s="143"/>
      <c r="C7" s="151"/>
      <c r="D7" s="152"/>
      <c r="E7" s="296"/>
      <c r="F7" s="279"/>
      <c r="G7" s="153" t="s">
        <v>208</v>
      </c>
      <c r="H7" s="153" t="s">
        <v>209</v>
      </c>
      <c r="I7" s="154" t="s">
        <v>210</v>
      </c>
      <c r="J7" s="298"/>
      <c r="K7" s="289"/>
      <c r="L7" s="301"/>
      <c r="M7" s="142"/>
      <c r="O7" s="174" t="s">
        <v>262</v>
      </c>
      <c r="P7" s="174" t="s">
        <v>225</v>
      </c>
      <c r="Q7" s="174" t="s">
        <v>270</v>
      </c>
      <c r="R7" s="174" t="s">
        <v>271</v>
      </c>
      <c r="S7" s="184" t="s">
        <v>263</v>
      </c>
      <c r="T7" s="140"/>
    </row>
    <row r="8" spans="2:20" ht="15.75" customHeight="1">
      <c r="B8" s="143"/>
      <c r="C8" s="278">
        <v>1</v>
      </c>
      <c r="D8" s="143"/>
      <c r="E8" s="280"/>
      <c r="F8" s="282" t="s">
        <v>211</v>
      </c>
      <c r="G8" s="155">
        <v>0</v>
      </c>
      <c r="H8" s="155">
        <v>0</v>
      </c>
      <c r="I8" s="284">
        <v>2000</v>
      </c>
      <c r="J8" s="286">
        <f>(G8+G9)*2+H9+I8</f>
        <v>2000</v>
      </c>
      <c r="K8" s="288"/>
      <c r="L8" s="273"/>
      <c r="M8" s="142"/>
      <c r="O8" s="179" t="s">
        <v>244</v>
      </c>
      <c r="P8" s="140" t="s">
        <v>224</v>
      </c>
      <c r="Q8" s="140">
        <v>1250</v>
      </c>
      <c r="R8" s="140"/>
      <c r="S8" s="140"/>
      <c r="T8" s="140"/>
    </row>
    <row r="9" spans="2:20" ht="15.75" customHeight="1">
      <c r="B9" s="143"/>
      <c r="C9" s="303"/>
      <c r="D9" s="143"/>
      <c r="E9" s="304"/>
      <c r="F9" s="290"/>
      <c r="G9" s="156">
        <v>0</v>
      </c>
      <c r="H9" s="156">
        <v>0</v>
      </c>
      <c r="I9" s="287"/>
      <c r="J9" s="285"/>
      <c r="K9" s="305"/>
      <c r="L9" s="302"/>
      <c r="M9" s="142"/>
      <c r="O9" s="179" t="s">
        <v>242</v>
      </c>
      <c r="P9" s="140" t="s">
        <v>226</v>
      </c>
      <c r="Q9" s="140">
        <v>850</v>
      </c>
      <c r="R9" s="140"/>
      <c r="S9" s="140"/>
      <c r="T9" s="140"/>
    </row>
    <row r="10" spans="2:20" ht="15" customHeight="1">
      <c r="B10" s="143"/>
      <c r="C10" s="278">
        <v>2</v>
      </c>
      <c r="D10" s="157"/>
      <c r="E10" s="280"/>
      <c r="F10" s="282" t="s">
        <v>211</v>
      </c>
      <c r="G10" s="158">
        <v>0</v>
      </c>
      <c r="H10" s="158">
        <v>0</v>
      </c>
      <c r="I10" s="284">
        <v>2000</v>
      </c>
      <c r="J10" s="286">
        <f>(G10+G11)*2+H11+I10</f>
        <v>2000</v>
      </c>
      <c r="K10" s="288"/>
      <c r="L10" s="273"/>
      <c r="M10" s="142"/>
      <c r="O10" s="179" t="s">
        <v>243</v>
      </c>
      <c r="P10" s="140" t="s">
        <v>227</v>
      </c>
      <c r="Q10" s="140">
        <v>700</v>
      </c>
      <c r="R10" s="140"/>
      <c r="S10" s="140"/>
      <c r="T10" s="140"/>
    </row>
    <row r="11" spans="2:20" ht="15" customHeight="1">
      <c r="B11" s="143"/>
      <c r="C11" s="279"/>
      <c r="D11" s="159"/>
      <c r="E11" s="281"/>
      <c r="F11" s="290"/>
      <c r="G11" s="160">
        <v>0</v>
      </c>
      <c r="H11" s="160">
        <v>0</v>
      </c>
      <c r="I11" s="285"/>
      <c r="J11" s="285"/>
      <c r="K11" s="289"/>
      <c r="L11" s="274"/>
      <c r="M11" s="142"/>
      <c r="O11" s="179" t="s">
        <v>283</v>
      </c>
      <c r="P11" s="140" t="s">
        <v>228</v>
      </c>
      <c r="Q11" s="140">
        <v>750</v>
      </c>
      <c r="R11" s="140"/>
      <c r="S11" s="140"/>
      <c r="T11" s="140"/>
    </row>
    <row r="12" spans="2:20" ht="15" customHeight="1">
      <c r="B12" s="143"/>
      <c r="C12" s="278">
        <v>3</v>
      </c>
      <c r="D12" s="157"/>
      <c r="E12" s="280"/>
      <c r="F12" s="282" t="s">
        <v>211</v>
      </c>
      <c r="G12" s="158">
        <v>0</v>
      </c>
      <c r="H12" s="158">
        <v>0</v>
      </c>
      <c r="I12" s="284">
        <v>2000</v>
      </c>
      <c r="J12" s="286">
        <f>(G12+G13)*2+H13+I12</f>
        <v>2000</v>
      </c>
      <c r="K12" s="288"/>
      <c r="L12" s="273"/>
      <c r="M12" s="142"/>
      <c r="O12" s="179" t="s">
        <v>245</v>
      </c>
      <c r="P12" s="140" t="s">
        <v>229</v>
      </c>
      <c r="Q12" s="140">
        <v>1200</v>
      </c>
      <c r="R12" s="140"/>
      <c r="S12" s="140"/>
      <c r="T12" s="140"/>
    </row>
    <row r="13" spans="2:20" ht="15" customHeight="1">
      <c r="B13" s="143"/>
      <c r="C13" s="279"/>
      <c r="D13" s="159"/>
      <c r="E13" s="281"/>
      <c r="F13" s="290"/>
      <c r="G13" s="160">
        <v>0</v>
      </c>
      <c r="H13" s="160">
        <v>0</v>
      </c>
      <c r="I13" s="285"/>
      <c r="J13" s="285"/>
      <c r="K13" s="289"/>
      <c r="L13" s="274"/>
      <c r="M13" s="142"/>
      <c r="O13" s="179" t="s">
        <v>246</v>
      </c>
      <c r="P13" s="140" t="s">
        <v>230</v>
      </c>
      <c r="Q13" s="140">
        <v>800</v>
      </c>
      <c r="R13" s="140"/>
      <c r="S13" s="140"/>
      <c r="T13" s="140"/>
    </row>
    <row r="14" spans="2:20" ht="15" customHeight="1">
      <c r="B14" s="143"/>
      <c r="C14" s="278">
        <v>4</v>
      </c>
      <c r="D14" s="157"/>
      <c r="E14" s="280"/>
      <c r="F14" s="282" t="s">
        <v>211</v>
      </c>
      <c r="G14" s="158">
        <v>0</v>
      </c>
      <c r="H14" s="158">
        <v>0</v>
      </c>
      <c r="I14" s="284">
        <v>2000</v>
      </c>
      <c r="J14" s="286">
        <f>(G14+G15)*2+H15+I14</f>
        <v>2000</v>
      </c>
      <c r="K14" s="288"/>
      <c r="L14" s="273"/>
      <c r="M14" s="142"/>
      <c r="O14" s="179" t="s">
        <v>247</v>
      </c>
      <c r="P14" s="140" t="s">
        <v>231</v>
      </c>
      <c r="Q14" s="140">
        <v>600</v>
      </c>
      <c r="R14" s="140"/>
      <c r="S14" s="140"/>
      <c r="T14" s="140"/>
    </row>
    <row r="15" spans="2:20" ht="15" customHeight="1">
      <c r="B15" s="143"/>
      <c r="C15" s="279"/>
      <c r="D15" s="159"/>
      <c r="E15" s="281"/>
      <c r="F15" s="290"/>
      <c r="G15" s="160">
        <v>0</v>
      </c>
      <c r="H15" s="160">
        <v>0</v>
      </c>
      <c r="I15" s="285"/>
      <c r="J15" s="285"/>
      <c r="K15" s="289"/>
      <c r="L15" s="274"/>
      <c r="M15" s="142"/>
      <c r="O15" s="179" t="s">
        <v>248</v>
      </c>
      <c r="P15" s="140" t="s">
        <v>232</v>
      </c>
      <c r="Q15" s="140">
        <v>300</v>
      </c>
      <c r="R15" s="140"/>
      <c r="S15" s="140"/>
      <c r="T15" s="140"/>
    </row>
    <row r="16" spans="2:20" ht="15" customHeight="1">
      <c r="B16" s="143"/>
      <c r="C16" s="278">
        <v>5</v>
      </c>
      <c r="D16" s="157"/>
      <c r="E16" s="280"/>
      <c r="F16" s="282" t="s">
        <v>211</v>
      </c>
      <c r="G16" s="158">
        <v>0</v>
      </c>
      <c r="H16" s="158">
        <v>0</v>
      </c>
      <c r="I16" s="284">
        <v>2000</v>
      </c>
      <c r="J16" s="286">
        <f>(G16+G17)*2+H17+I16</f>
        <v>2000</v>
      </c>
      <c r="K16" s="288"/>
      <c r="L16" s="273"/>
      <c r="M16" s="142"/>
      <c r="O16" s="179" t="s">
        <v>249</v>
      </c>
      <c r="P16" s="140" t="s">
        <v>233</v>
      </c>
      <c r="Q16" s="140">
        <v>10700</v>
      </c>
      <c r="R16" s="140">
        <v>6000</v>
      </c>
      <c r="S16" s="140">
        <v>733</v>
      </c>
      <c r="T16" s="140" t="s">
        <v>260</v>
      </c>
    </row>
    <row r="17" spans="2:20" ht="15" customHeight="1">
      <c r="B17" s="143"/>
      <c r="C17" s="279"/>
      <c r="D17" s="159"/>
      <c r="E17" s="281"/>
      <c r="F17" s="290"/>
      <c r="G17" s="160">
        <v>0</v>
      </c>
      <c r="H17" s="160">
        <v>0</v>
      </c>
      <c r="I17" s="285"/>
      <c r="J17" s="285"/>
      <c r="K17" s="289"/>
      <c r="L17" s="274"/>
      <c r="M17" s="142"/>
      <c r="O17" s="179" t="s">
        <v>250</v>
      </c>
      <c r="P17" s="140" t="s">
        <v>234</v>
      </c>
      <c r="Q17" s="140">
        <v>5750</v>
      </c>
      <c r="R17" s="140">
        <v>4550</v>
      </c>
      <c r="S17" s="140">
        <v>334</v>
      </c>
      <c r="T17" s="140"/>
    </row>
    <row r="18" spans="2:20" ht="15" customHeight="1">
      <c r="B18" s="143"/>
      <c r="C18" s="278">
        <v>6</v>
      </c>
      <c r="D18" s="157"/>
      <c r="E18" s="280"/>
      <c r="F18" s="282" t="s">
        <v>211</v>
      </c>
      <c r="G18" s="158">
        <v>0</v>
      </c>
      <c r="H18" s="158">
        <v>0</v>
      </c>
      <c r="I18" s="284">
        <v>2000</v>
      </c>
      <c r="J18" s="286">
        <f>(G18+G19)*2+H19+I18</f>
        <v>2000</v>
      </c>
      <c r="K18" s="288"/>
      <c r="L18" s="273"/>
      <c r="M18" s="142"/>
      <c r="O18" s="179" t="s">
        <v>251</v>
      </c>
      <c r="P18" s="140" t="s">
        <v>235</v>
      </c>
      <c r="Q18" s="140">
        <v>650</v>
      </c>
      <c r="R18" s="140"/>
      <c r="S18" s="140"/>
      <c r="T18" s="140"/>
    </row>
    <row r="19" spans="2:20" ht="15" customHeight="1">
      <c r="B19" s="143"/>
      <c r="C19" s="279"/>
      <c r="D19" s="159"/>
      <c r="E19" s="281"/>
      <c r="F19" s="290"/>
      <c r="G19" s="160">
        <v>0</v>
      </c>
      <c r="H19" s="160">
        <v>0</v>
      </c>
      <c r="I19" s="285"/>
      <c r="J19" s="285"/>
      <c r="K19" s="289"/>
      <c r="L19" s="274"/>
      <c r="M19" s="142"/>
      <c r="O19" s="179" t="s">
        <v>252</v>
      </c>
      <c r="P19" s="140" t="s">
        <v>236</v>
      </c>
      <c r="Q19" s="140">
        <v>850</v>
      </c>
      <c r="R19" s="140"/>
      <c r="S19" s="140"/>
      <c r="T19" s="140"/>
    </row>
    <row r="20" spans="2:20" ht="15" customHeight="1">
      <c r="B20" s="143"/>
      <c r="C20" s="278">
        <v>7</v>
      </c>
      <c r="D20" s="157"/>
      <c r="E20" s="280"/>
      <c r="F20" s="282" t="s">
        <v>211</v>
      </c>
      <c r="G20" s="158">
        <v>0</v>
      </c>
      <c r="H20" s="158">
        <v>0</v>
      </c>
      <c r="I20" s="284">
        <v>2000</v>
      </c>
      <c r="J20" s="286">
        <f>(G20+G21)*2+H21+I20</f>
        <v>2000</v>
      </c>
      <c r="K20" s="288"/>
      <c r="L20" s="273"/>
      <c r="M20" s="142"/>
      <c r="O20" s="179" t="s">
        <v>253</v>
      </c>
      <c r="P20" s="140" t="s">
        <v>237</v>
      </c>
      <c r="Q20" s="140">
        <v>1000</v>
      </c>
      <c r="R20" s="140"/>
      <c r="S20" s="140"/>
      <c r="T20" s="140"/>
    </row>
    <row r="21" spans="2:20" ht="15" customHeight="1">
      <c r="B21" s="143"/>
      <c r="C21" s="279"/>
      <c r="D21" s="159"/>
      <c r="E21" s="281"/>
      <c r="F21" s="290"/>
      <c r="G21" s="160">
        <v>0</v>
      </c>
      <c r="H21" s="160">
        <v>0</v>
      </c>
      <c r="I21" s="285"/>
      <c r="J21" s="285"/>
      <c r="K21" s="289"/>
      <c r="L21" s="274"/>
      <c r="M21" s="142"/>
      <c r="O21" s="179" t="s">
        <v>254</v>
      </c>
      <c r="P21" s="140" t="s">
        <v>238</v>
      </c>
      <c r="Q21" s="140">
        <v>500</v>
      </c>
      <c r="R21" s="140"/>
      <c r="S21" s="140"/>
      <c r="T21" s="140"/>
    </row>
    <row r="22" spans="2:20" ht="15" customHeight="1">
      <c r="B22" s="143"/>
      <c r="C22" s="278">
        <v>8</v>
      </c>
      <c r="D22" s="157"/>
      <c r="E22" s="280"/>
      <c r="F22" s="282" t="s">
        <v>211</v>
      </c>
      <c r="G22" s="158">
        <v>0</v>
      </c>
      <c r="H22" s="158">
        <v>0</v>
      </c>
      <c r="I22" s="284">
        <v>2000</v>
      </c>
      <c r="J22" s="286">
        <f>(G22+G23)*2+H23+I22</f>
        <v>2000</v>
      </c>
      <c r="K22" s="288"/>
      <c r="L22" s="273"/>
      <c r="M22" s="142"/>
      <c r="O22" s="179" t="s">
        <v>255</v>
      </c>
      <c r="P22" s="140" t="s">
        <v>239</v>
      </c>
      <c r="Q22" s="140">
        <v>650</v>
      </c>
      <c r="R22" s="140"/>
      <c r="S22" s="140"/>
      <c r="T22" s="140"/>
    </row>
    <row r="23" spans="2:20" ht="15" customHeight="1">
      <c r="B23" s="143"/>
      <c r="C23" s="279"/>
      <c r="D23" s="159"/>
      <c r="E23" s="281"/>
      <c r="F23" s="290"/>
      <c r="G23" s="160">
        <v>0</v>
      </c>
      <c r="H23" s="160">
        <v>0</v>
      </c>
      <c r="I23" s="285"/>
      <c r="J23" s="285"/>
      <c r="K23" s="289"/>
      <c r="L23" s="274"/>
      <c r="M23" s="142"/>
      <c r="O23" s="179" t="s">
        <v>256</v>
      </c>
      <c r="P23" s="140" t="s">
        <v>240</v>
      </c>
      <c r="Q23" s="140">
        <v>350</v>
      </c>
      <c r="R23" s="140"/>
      <c r="S23" s="140"/>
      <c r="T23" s="140"/>
    </row>
    <row r="24" spans="2:20" ht="15" customHeight="1">
      <c r="B24" s="143"/>
      <c r="C24" s="278">
        <v>9</v>
      </c>
      <c r="D24" s="157"/>
      <c r="E24" s="280"/>
      <c r="F24" s="282" t="s">
        <v>211</v>
      </c>
      <c r="G24" s="158">
        <v>0</v>
      </c>
      <c r="H24" s="158">
        <v>0</v>
      </c>
      <c r="I24" s="284">
        <v>2000</v>
      </c>
      <c r="J24" s="286">
        <f>(G24+G25)*2+H25+I24</f>
        <v>2000</v>
      </c>
      <c r="K24" s="288"/>
      <c r="L24" s="273"/>
      <c r="M24" s="142"/>
      <c r="O24" s="179" t="s">
        <v>257</v>
      </c>
      <c r="P24" s="140" t="s">
        <v>241</v>
      </c>
      <c r="Q24" s="140">
        <v>700</v>
      </c>
      <c r="R24" s="140"/>
      <c r="S24" s="140"/>
      <c r="T24" s="140"/>
    </row>
    <row r="25" spans="2:20" ht="15" customHeight="1">
      <c r="B25" s="143"/>
      <c r="C25" s="279"/>
      <c r="D25" s="159"/>
      <c r="E25" s="281"/>
      <c r="F25" s="290"/>
      <c r="G25" s="160">
        <v>0</v>
      </c>
      <c r="H25" s="160">
        <v>0</v>
      </c>
      <c r="I25" s="285"/>
      <c r="J25" s="285"/>
      <c r="K25" s="289"/>
      <c r="L25" s="274"/>
      <c r="M25" s="142"/>
      <c r="O25" s="179" t="s">
        <v>258</v>
      </c>
      <c r="P25" s="140" t="s">
        <v>261</v>
      </c>
      <c r="Q25" s="140">
        <v>700</v>
      </c>
      <c r="R25" s="140"/>
      <c r="S25" s="140"/>
      <c r="T25" s="140"/>
    </row>
    <row r="26" spans="2:20" ht="15" customHeight="1">
      <c r="B26" s="143"/>
      <c r="C26" s="278">
        <v>10</v>
      </c>
      <c r="D26" s="157"/>
      <c r="E26" s="280"/>
      <c r="F26" s="282"/>
      <c r="G26" s="158"/>
      <c r="H26" s="158"/>
      <c r="I26" s="284"/>
      <c r="J26" s="286"/>
      <c r="K26" s="288"/>
      <c r="L26" s="273"/>
      <c r="M26" s="142"/>
      <c r="O26" s="140" t="s">
        <v>276</v>
      </c>
      <c r="P26" s="140" t="s">
        <v>277</v>
      </c>
      <c r="Q26" s="140">
        <v>4850</v>
      </c>
      <c r="R26" s="140">
        <v>3750</v>
      </c>
      <c r="S26" s="140">
        <v>273</v>
      </c>
      <c r="T26" s="140"/>
    </row>
    <row r="27" spans="2:20" ht="15" customHeight="1">
      <c r="B27" s="143"/>
      <c r="C27" s="279"/>
      <c r="D27" s="159"/>
      <c r="E27" s="281"/>
      <c r="F27" s="290"/>
      <c r="G27" s="160"/>
      <c r="H27" s="160"/>
      <c r="I27" s="285"/>
      <c r="J27" s="285"/>
      <c r="K27" s="289"/>
      <c r="L27" s="274"/>
      <c r="M27" s="142"/>
      <c r="O27" s="140" t="s">
        <v>278</v>
      </c>
      <c r="P27" s="140" t="s">
        <v>279</v>
      </c>
      <c r="Q27" s="140">
        <v>1000</v>
      </c>
      <c r="R27" s="140"/>
      <c r="S27" s="140"/>
      <c r="T27" s="140"/>
    </row>
    <row r="28" spans="2:20" ht="15" customHeight="1">
      <c r="B28" s="143"/>
      <c r="C28" s="278">
        <v>11</v>
      </c>
      <c r="D28" s="157"/>
      <c r="E28" s="280"/>
      <c r="F28" s="282"/>
      <c r="G28" s="158"/>
      <c r="H28" s="158"/>
      <c r="I28" s="284"/>
      <c r="J28" s="286"/>
      <c r="K28" s="288"/>
      <c r="L28" s="273"/>
      <c r="M28" s="142"/>
      <c r="O28" s="179" t="s">
        <v>287</v>
      </c>
      <c r="P28" s="199" t="s">
        <v>288</v>
      </c>
      <c r="Q28" s="199">
        <v>700</v>
      </c>
      <c r="R28" s="140"/>
      <c r="S28" s="140"/>
      <c r="T28" s="140"/>
    </row>
    <row r="29" spans="2:20" ht="15" customHeight="1">
      <c r="B29" s="143"/>
      <c r="C29" s="279"/>
      <c r="D29" s="159"/>
      <c r="E29" s="281"/>
      <c r="F29" s="290"/>
      <c r="G29" s="160"/>
      <c r="H29" s="160"/>
      <c r="I29" s="285"/>
      <c r="J29" s="285"/>
      <c r="K29" s="289"/>
      <c r="L29" s="274"/>
      <c r="M29" s="142"/>
      <c r="P29" s="140"/>
      <c r="Q29" s="140"/>
      <c r="R29" s="140"/>
      <c r="S29" s="140"/>
      <c r="T29" s="140"/>
    </row>
    <row r="30" spans="2:20" ht="15" customHeight="1">
      <c r="B30" s="143"/>
      <c r="C30" s="278">
        <v>12</v>
      </c>
      <c r="D30" s="157"/>
      <c r="E30" s="280"/>
      <c r="F30" s="282"/>
      <c r="G30" s="158"/>
      <c r="H30" s="158"/>
      <c r="I30" s="284"/>
      <c r="J30" s="286"/>
      <c r="K30" s="288"/>
      <c r="L30" s="273"/>
      <c r="M30" s="142"/>
      <c r="P30" s="140"/>
      <c r="Q30" s="140"/>
      <c r="R30" s="140"/>
      <c r="S30" s="140"/>
      <c r="T30" s="140"/>
    </row>
    <row r="31" spans="2:20" ht="15" customHeight="1">
      <c r="B31" s="143"/>
      <c r="C31" s="279"/>
      <c r="D31" s="159"/>
      <c r="E31" s="281"/>
      <c r="F31" s="290"/>
      <c r="G31" s="160"/>
      <c r="H31" s="160"/>
      <c r="I31" s="285"/>
      <c r="J31" s="285"/>
      <c r="K31" s="289"/>
      <c r="L31" s="274"/>
      <c r="M31" s="142"/>
      <c r="P31" s="140"/>
      <c r="Q31" s="140"/>
      <c r="R31" s="140"/>
      <c r="S31" s="140"/>
      <c r="T31" s="140"/>
    </row>
    <row r="32" spans="2:20" ht="15" customHeight="1">
      <c r="B32" s="143"/>
      <c r="C32" s="278">
        <v>13</v>
      </c>
      <c r="D32" s="157"/>
      <c r="E32" s="280"/>
      <c r="F32" s="282"/>
      <c r="G32" s="158"/>
      <c r="H32" s="158"/>
      <c r="I32" s="284"/>
      <c r="J32" s="286"/>
      <c r="K32" s="288"/>
      <c r="L32" s="273"/>
      <c r="M32" s="142"/>
      <c r="P32" s="140"/>
      <c r="Q32" s="140"/>
      <c r="R32" s="140"/>
      <c r="S32" s="140"/>
      <c r="T32" s="140"/>
    </row>
    <row r="33" spans="2:20" ht="15" customHeight="1">
      <c r="B33" s="143"/>
      <c r="C33" s="279"/>
      <c r="D33" s="159"/>
      <c r="E33" s="281"/>
      <c r="F33" s="290"/>
      <c r="G33" s="160"/>
      <c r="H33" s="160"/>
      <c r="I33" s="285"/>
      <c r="J33" s="285"/>
      <c r="K33" s="289"/>
      <c r="L33" s="274"/>
      <c r="M33" s="142"/>
      <c r="P33" s="140"/>
      <c r="Q33" s="140"/>
      <c r="R33" s="140"/>
      <c r="S33" s="140"/>
      <c r="T33" s="140"/>
    </row>
    <row r="34" spans="2:20" ht="15" customHeight="1">
      <c r="B34" s="143"/>
      <c r="C34" s="278">
        <v>14</v>
      </c>
      <c r="D34" s="157"/>
      <c r="E34" s="280"/>
      <c r="F34" s="282"/>
      <c r="G34" s="158"/>
      <c r="H34" s="158"/>
      <c r="I34" s="284"/>
      <c r="J34" s="286"/>
      <c r="K34" s="288"/>
      <c r="L34" s="273"/>
      <c r="M34" s="142"/>
      <c r="P34" s="140"/>
      <c r="Q34" s="140"/>
      <c r="R34" s="140"/>
      <c r="S34" s="140"/>
      <c r="T34" s="140"/>
    </row>
    <row r="35" spans="2:20" ht="15" customHeight="1">
      <c r="B35" s="143"/>
      <c r="C35" s="279"/>
      <c r="D35" s="159"/>
      <c r="E35" s="281"/>
      <c r="F35" s="290"/>
      <c r="G35" s="160"/>
      <c r="H35" s="160"/>
      <c r="I35" s="285"/>
      <c r="J35" s="285"/>
      <c r="K35" s="289"/>
      <c r="L35" s="274"/>
      <c r="M35" s="142"/>
      <c r="P35" s="140"/>
      <c r="Q35" s="140"/>
      <c r="R35" s="140"/>
      <c r="S35" s="140"/>
      <c r="T35" s="140"/>
    </row>
    <row r="36" spans="2:20" ht="15" customHeight="1">
      <c r="B36" s="143"/>
      <c r="C36" s="278">
        <v>15</v>
      </c>
      <c r="D36" s="157"/>
      <c r="E36" s="280"/>
      <c r="F36" s="282"/>
      <c r="G36" s="158"/>
      <c r="H36" s="158"/>
      <c r="I36" s="284"/>
      <c r="J36" s="286"/>
      <c r="K36" s="288"/>
      <c r="L36" s="273"/>
      <c r="M36" s="142"/>
      <c r="P36" s="140"/>
      <c r="Q36" s="140"/>
      <c r="R36" s="140"/>
      <c r="S36" s="140"/>
      <c r="T36" s="140"/>
    </row>
    <row r="37" spans="2:20" ht="15" customHeight="1" thickBot="1">
      <c r="B37" s="143"/>
      <c r="C37" s="279"/>
      <c r="D37" s="159"/>
      <c r="E37" s="281"/>
      <c r="F37" s="283"/>
      <c r="G37" s="160"/>
      <c r="H37" s="160"/>
      <c r="I37" s="285"/>
      <c r="J37" s="287"/>
      <c r="K37" s="289"/>
      <c r="L37" s="274"/>
      <c r="M37" s="142"/>
      <c r="P37" s="140"/>
      <c r="Q37" s="140"/>
      <c r="R37" s="140"/>
      <c r="S37" s="140"/>
      <c r="T37" s="140"/>
    </row>
    <row r="38" spans="2:20" ht="30" customHeight="1" thickBot="1">
      <c r="B38" s="143"/>
      <c r="C38" s="275" t="s">
        <v>212</v>
      </c>
      <c r="D38" s="276"/>
      <c r="E38" s="277"/>
      <c r="F38" s="161"/>
      <c r="G38" s="162"/>
      <c r="H38" s="162"/>
      <c r="I38" s="163"/>
      <c r="J38" s="164"/>
      <c r="K38" s="176"/>
      <c r="L38" s="165"/>
      <c r="M38" s="142"/>
    </row>
    <row r="39" spans="2:20" ht="30" customHeight="1">
      <c r="B39" s="143"/>
      <c r="C39" s="166"/>
      <c r="D39" s="166"/>
      <c r="E39" s="167"/>
      <c r="F39" s="167"/>
      <c r="G39" s="168"/>
      <c r="H39" s="169"/>
      <c r="I39" s="169"/>
      <c r="J39" s="169"/>
      <c r="K39" s="177"/>
      <c r="L39" s="143"/>
      <c r="M39" s="142"/>
    </row>
    <row r="40" spans="2:20" ht="30" customHeight="1">
      <c r="B40" s="143"/>
      <c r="C40" s="166"/>
      <c r="D40" s="166"/>
      <c r="E40" s="170"/>
      <c r="F40" s="170"/>
      <c r="G40" s="171" t="s">
        <v>213</v>
      </c>
      <c r="H40" s="172" t="s">
        <v>214</v>
      </c>
      <c r="I40" s="173"/>
      <c r="J40" s="173" t="s">
        <v>215</v>
      </c>
      <c r="K40" s="177"/>
      <c r="L40" s="143"/>
      <c r="M40" s="142"/>
    </row>
    <row r="41" spans="2:20" ht="26.25" customHeight="1">
      <c r="B41" s="143"/>
      <c r="C41" s="143"/>
      <c r="D41" s="143"/>
      <c r="E41" s="143"/>
      <c r="F41" s="143"/>
      <c r="G41" s="143" t="s">
        <v>216</v>
      </c>
      <c r="H41" s="143"/>
      <c r="I41" s="143"/>
      <c r="J41" s="143"/>
      <c r="K41" s="166"/>
      <c r="L41" s="143"/>
      <c r="M41" s="142"/>
    </row>
  </sheetData>
  <mergeCells count="113">
    <mergeCell ref="B2:L2"/>
    <mergeCell ref="E5:K5"/>
    <mergeCell ref="E6:E7"/>
    <mergeCell ref="F6:F7"/>
    <mergeCell ref="J6:J7"/>
    <mergeCell ref="K6:K7"/>
    <mergeCell ref="L6:L7"/>
    <mergeCell ref="L8:L9"/>
    <mergeCell ref="C10:C11"/>
    <mergeCell ref="E10:E11"/>
    <mergeCell ref="F10:F11"/>
    <mergeCell ref="I10:I11"/>
    <mergeCell ref="J10:J11"/>
    <mergeCell ref="K10:K11"/>
    <mergeCell ref="L10:L11"/>
    <mergeCell ref="C8:C9"/>
    <mergeCell ref="E8:E9"/>
    <mergeCell ref="F8:F9"/>
    <mergeCell ref="I8:I9"/>
    <mergeCell ref="J8:J9"/>
    <mergeCell ref="K8:K9"/>
    <mergeCell ref="L12:L13"/>
    <mergeCell ref="C14:C15"/>
    <mergeCell ref="E14:E15"/>
    <mergeCell ref="F14:F15"/>
    <mergeCell ref="I14:I15"/>
    <mergeCell ref="J14:J15"/>
    <mergeCell ref="K14:K15"/>
    <mergeCell ref="L14:L15"/>
    <mergeCell ref="C12:C13"/>
    <mergeCell ref="E12:E13"/>
    <mergeCell ref="F12:F13"/>
    <mergeCell ref="I12:I13"/>
    <mergeCell ref="J12:J13"/>
    <mergeCell ref="K12:K13"/>
    <mergeCell ref="L16:L17"/>
    <mergeCell ref="C18:C19"/>
    <mergeCell ref="E18:E19"/>
    <mergeCell ref="F18:F19"/>
    <mergeCell ref="I18:I19"/>
    <mergeCell ref="J18:J19"/>
    <mergeCell ref="K18:K19"/>
    <mergeCell ref="L18:L19"/>
    <mergeCell ref="C16:C17"/>
    <mergeCell ref="E16:E17"/>
    <mergeCell ref="F16:F17"/>
    <mergeCell ref="I16:I17"/>
    <mergeCell ref="J16:J17"/>
    <mergeCell ref="K16:K17"/>
    <mergeCell ref="L20:L21"/>
    <mergeCell ref="C22:C23"/>
    <mergeCell ref="E22:E23"/>
    <mergeCell ref="F22:F23"/>
    <mergeCell ref="I22:I23"/>
    <mergeCell ref="J22:J23"/>
    <mergeCell ref="K22:K23"/>
    <mergeCell ref="L22:L23"/>
    <mergeCell ref="C20:C21"/>
    <mergeCell ref="E20:E21"/>
    <mergeCell ref="F20:F21"/>
    <mergeCell ref="I20:I21"/>
    <mergeCell ref="J20:J21"/>
    <mergeCell ref="K20:K21"/>
    <mergeCell ref="L24:L25"/>
    <mergeCell ref="C26:C27"/>
    <mergeCell ref="E26:E27"/>
    <mergeCell ref="F26:F27"/>
    <mergeCell ref="I26:I27"/>
    <mergeCell ref="J26:J27"/>
    <mergeCell ref="K26:K27"/>
    <mergeCell ref="L26:L27"/>
    <mergeCell ref="C24:C25"/>
    <mergeCell ref="E24:E25"/>
    <mergeCell ref="F24:F25"/>
    <mergeCell ref="I24:I25"/>
    <mergeCell ref="J24:J25"/>
    <mergeCell ref="K24:K25"/>
    <mergeCell ref="L28:L29"/>
    <mergeCell ref="C30:C31"/>
    <mergeCell ref="E30:E31"/>
    <mergeCell ref="F30:F31"/>
    <mergeCell ref="I30:I31"/>
    <mergeCell ref="J30:J31"/>
    <mergeCell ref="K30:K31"/>
    <mergeCell ref="L30:L31"/>
    <mergeCell ref="C28:C29"/>
    <mergeCell ref="E28:E29"/>
    <mergeCell ref="F28:F29"/>
    <mergeCell ref="I28:I29"/>
    <mergeCell ref="J28:J29"/>
    <mergeCell ref="K28:K29"/>
    <mergeCell ref="L36:L37"/>
    <mergeCell ref="C38:E38"/>
    <mergeCell ref="C36:C37"/>
    <mergeCell ref="E36:E37"/>
    <mergeCell ref="F36:F37"/>
    <mergeCell ref="I36:I37"/>
    <mergeCell ref="J36:J37"/>
    <mergeCell ref="K36:K37"/>
    <mergeCell ref="L32:L33"/>
    <mergeCell ref="C34:C35"/>
    <mergeCell ref="E34:E35"/>
    <mergeCell ref="F34:F35"/>
    <mergeCell ref="I34:I35"/>
    <mergeCell ref="J34:J35"/>
    <mergeCell ref="K34:K35"/>
    <mergeCell ref="L34:L35"/>
    <mergeCell ref="C32:C33"/>
    <mergeCell ref="E32:E33"/>
    <mergeCell ref="F32:F33"/>
    <mergeCell ref="I32:I33"/>
    <mergeCell ref="J32:J33"/>
    <mergeCell ref="K32:K33"/>
  </mergeCells>
  <phoneticPr fontId="11"/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91" orientation="portrait" horizont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H38"/>
  <sheetViews>
    <sheetView zoomScaleNormal="100" zoomScalePageLayoutView="70" workbookViewId="0">
      <selection activeCell="K24" sqref="K24"/>
    </sheetView>
  </sheetViews>
  <sheetFormatPr defaultColWidth="9" defaultRowHeight="19.5" customHeight="1"/>
  <cols>
    <col min="1" max="4" width="12.375" style="97" customWidth="1"/>
    <col min="5" max="5" width="11.625" style="97" customWidth="1"/>
    <col min="6" max="6" width="12.375" style="97" customWidth="1"/>
    <col min="7" max="16384" width="9" style="97"/>
  </cols>
  <sheetData>
    <row r="1" spans="1:8" ht="19.5" customHeight="1">
      <c r="A1" s="306" t="s">
        <v>218</v>
      </c>
      <c r="B1" s="306"/>
      <c r="C1" s="306"/>
      <c r="D1" s="317" t="str">
        <f>はじめに!$B$4</f>
        <v>202●/●/●</v>
      </c>
      <c r="E1" s="317"/>
      <c r="F1" s="96" t="s">
        <v>220</v>
      </c>
      <c r="H1" s="98"/>
    </row>
    <row r="2" spans="1:8" ht="24" customHeight="1">
      <c r="A2" s="306"/>
      <c r="B2" s="306"/>
      <c r="C2" s="306"/>
      <c r="E2" s="99"/>
      <c r="F2" s="100"/>
    </row>
    <row r="3" spans="1:8" ht="24" customHeight="1">
      <c r="A3" s="101" t="s">
        <v>146</v>
      </c>
      <c r="B3" s="101"/>
      <c r="C3" s="101"/>
      <c r="D3" s="101"/>
      <c r="E3" s="99"/>
      <c r="F3" s="102"/>
    </row>
    <row r="4" spans="1:8" ht="7.5" customHeight="1">
      <c r="A4" s="103"/>
      <c r="B4" s="103"/>
      <c r="C4" s="103"/>
      <c r="D4" s="103"/>
      <c r="E4" s="103"/>
      <c r="F4" s="103"/>
    </row>
    <row r="5" spans="1:8" ht="39" customHeight="1">
      <c r="A5" s="322">
        <f>IF(AND(E14="",F10=""),"\　　        　　　※",IF(F10="",E14,IF(E14="",F10,E14+F10)))</f>
        <v>2227</v>
      </c>
      <c r="B5" s="322"/>
      <c r="C5" s="322"/>
      <c r="D5" s="322"/>
      <c r="E5" s="322"/>
      <c r="F5" s="322"/>
    </row>
    <row r="6" spans="1:8" ht="8.25" customHeight="1"/>
    <row r="7" spans="1:8" ht="16.5" customHeight="1">
      <c r="A7" s="104" t="s">
        <v>116</v>
      </c>
      <c r="B7" s="323"/>
      <c r="C7" s="323"/>
      <c r="D7" s="323"/>
      <c r="E7" s="323"/>
      <c r="F7" s="324"/>
    </row>
    <row r="8" spans="1:8" ht="16.5" customHeight="1">
      <c r="A8" s="105" t="s">
        <v>117</v>
      </c>
      <c r="B8" s="325"/>
      <c r="C8" s="325"/>
      <c r="D8" s="325"/>
      <c r="E8" s="325"/>
      <c r="F8" s="326"/>
    </row>
    <row r="9" spans="1:8" ht="16.5" customHeight="1">
      <c r="A9" s="106"/>
      <c r="B9" s="107" t="s">
        <v>118</v>
      </c>
      <c r="C9" s="107" t="s">
        <v>119</v>
      </c>
      <c r="D9" s="107" t="s">
        <v>120</v>
      </c>
      <c r="E9" s="107" t="s">
        <v>121</v>
      </c>
      <c r="F9" s="108" t="s">
        <v>122</v>
      </c>
    </row>
    <row r="10" spans="1:8" ht="16.5" customHeight="1">
      <c r="A10" s="109" t="s">
        <v>123</v>
      </c>
      <c r="B10" s="110"/>
      <c r="C10" s="110"/>
      <c r="D10" s="111"/>
      <c r="E10" s="318"/>
      <c r="F10" s="320" t="str">
        <f>IF(SUM(B10:C11,E10,D10)=0,"",SUM(B10:C11,E10,D10*10000))</f>
        <v/>
      </c>
    </row>
    <row r="11" spans="1:8" ht="16.5" customHeight="1">
      <c r="A11" s="112" t="s">
        <v>124</v>
      </c>
      <c r="B11" s="113"/>
      <c r="C11" s="113"/>
      <c r="D11" s="114" t="s">
        <v>125</v>
      </c>
      <c r="E11" s="319"/>
      <c r="F11" s="321"/>
    </row>
    <row r="12" spans="1:8" ht="9" customHeight="1"/>
    <row r="13" spans="1:8" ht="16.5" customHeight="1">
      <c r="A13" s="307" t="s">
        <v>145</v>
      </c>
      <c r="B13" s="308"/>
      <c r="C13" s="309" t="s">
        <v>126</v>
      </c>
      <c r="D13" s="310"/>
      <c r="E13" s="308" t="s">
        <v>127</v>
      </c>
      <c r="F13" s="311"/>
    </row>
    <row r="14" spans="1:8" ht="16.5" customHeight="1">
      <c r="A14" s="312">
        <v>2000</v>
      </c>
      <c r="B14" s="313"/>
      <c r="C14" s="314">
        <f>IF(A14="","",E14-A14)</f>
        <v>227</v>
      </c>
      <c r="D14" s="315"/>
      <c r="E14" s="314">
        <f>IF(ROUNDDOWN(A14/0.8979,0)=0,"",(ROUNDDOWN(A14/0.8979,0)))</f>
        <v>2227</v>
      </c>
      <c r="F14" s="316"/>
    </row>
    <row r="15" spans="1:8" ht="7.5" customHeight="1"/>
    <row r="16" spans="1:8" ht="39" customHeight="1">
      <c r="A16" s="328" t="str">
        <f>"但し、"&amp;はじめに!$B$2&amp;"●謝礼として。※会場勤務"</f>
        <v>但し、●謝礼として。※会場勤務</v>
      </c>
      <c r="B16" s="329"/>
      <c r="C16" s="329"/>
      <c r="D16" s="329"/>
      <c r="E16" s="329"/>
      <c r="F16" s="329"/>
      <c r="G16" s="97" t="s">
        <v>191</v>
      </c>
    </row>
    <row r="17" spans="1:8" ht="31.5" customHeight="1">
      <c r="A17" s="115" t="s">
        <v>128</v>
      </c>
      <c r="B17" s="116"/>
      <c r="C17" s="116"/>
      <c r="D17" s="116"/>
      <c r="E17" s="116"/>
      <c r="F17" s="116"/>
    </row>
    <row r="18" spans="1:8" ht="31.5" customHeight="1">
      <c r="A18" s="117" t="s">
        <v>62</v>
      </c>
      <c r="B18" s="327"/>
      <c r="C18" s="327"/>
      <c r="D18" s="327"/>
      <c r="E18" s="327"/>
      <c r="F18" s="118" t="s">
        <v>147</v>
      </c>
    </row>
    <row r="19" spans="1:8" ht="111.75" customHeight="1"/>
    <row r="20" spans="1:8" ht="19.5" customHeight="1">
      <c r="A20" s="306" t="s">
        <v>218</v>
      </c>
      <c r="B20" s="306"/>
      <c r="C20" s="306"/>
      <c r="D20" s="317" t="str">
        <f>はじめに!$B$4</f>
        <v>202●/●/●</v>
      </c>
      <c r="E20" s="317"/>
      <c r="F20" s="96" t="s">
        <v>220</v>
      </c>
      <c r="H20" s="98"/>
    </row>
    <row r="21" spans="1:8" ht="24" customHeight="1">
      <c r="A21" s="306"/>
      <c r="B21" s="306"/>
      <c r="C21" s="306"/>
      <c r="E21" s="99"/>
      <c r="F21" s="100"/>
    </row>
    <row r="22" spans="1:8" ht="24" customHeight="1">
      <c r="A22" s="101" t="s">
        <v>146</v>
      </c>
      <c r="B22" s="101"/>
      <c r="C22" s="101"/>
      <c r="D22" s="101"/>
      <c r="E22" s="99"/>
      <c r="F22" s="102"/>
    </row>
    <row r="23" spans="1:8" ht="7.5" customHeight="1">
      <c r="A23" s="103"/>
      <c r="B23" s="103"/>
      <c r="C23" s="103"/>
      <c r="D23" s="103"/>
      <c r="E23" s="103"/>
      <c r="F23" s="103"/>
    </row>
    <row r="24" spans="1:8" ht="39" customHeight="1">
      <c r="A24" s="322">
        <f>IF(AND(E33="",F29=""),"\　　        　　　※",IF(F29="",E33,IF(E33="",F29,E33+F29)))</f>
        <v>2227</v>
      </c>
      <c r="B24" s="322"/>
      <c r="C24" s="322"/>
      <c r="D24" s="322"/>
      <c r="E24" s="322"/>
      <c r="F24" s="322"/>
    </row>
    <row r="25" spans="1:8" ht="8.25" customHeight="1"/>
    <row r="26" spans="1:8" ht="16.5" customHeight="1">
      <c r="A26" s="104" t="s">
        <v>116</v>
      </c>
      <c r="B26" s="323"/>
      <c r="C26" s="323"/>
      <c r="D26" s="323"/>
      <c r="E26" s="323"/>
      <c r="F26" s="324"/>
    </row>
    <row r="27" spans="1:8" ht="16.5" customHeight="1">
      <c r="A27" s="105" t="s">
        <v>117</v>
      </c>
      <c r="B27" s="325"/>
      <c r="C27" s="325"/>
      <c r="D27" s="325"/>
      <c r="E27" s="325"/>
      <c r="F27" s="326"/>
    </row>
    <row r="28" spans="1:8" ht="16.5" customHeight="1">
      <c r="A28" s="106"/>
      <c r="B28" s="107" t="s">
        <v>118</v>
      </c>
      <c r="C28" s="107" t="s">
        <v>119</v>
      </c>
      <c r="D28" s="107" t="s">
        <v>120</v>
      </c>
      <c r="E28" s="107" t="s">
        <v>121</v>
      </c>
      <c r="F28" s="108" t="s">
        <v>122</v>
      </c>
    </row>
    <row r="29" spans="1:8" ht="16.5" customHeight="1">
      <c r="A29" s="109" t="s">
        <v>123</v>
      </c>
      <c r="B29" s="110"/>
      <c r="C29" s="110"/>
      <c r="D29" s="111"/>
      <c r="E29" s="318"/>
      <c r="F29" s="320" t="str">
        <f>IF(SUM(B29:C30,E29,D29)=0,"",SUM(B29:C30,E29,D29*10000))</f>
        <v/>
      </c>
    </row>
    <row r="30" spans="1:8" ht="16.5" customHeight="1">
      <c r="A30" s="112" t="s">
        <v>124</v>
      </c>
      <c r="B30" s="113"/>
      <c r="C30" s="113"/>
      <c r="D30" s="114" t="s">
        <v>125</v>
      </c>
      <c r="E30" s="319"/>
      <c r="F30" s="321"/>
    </row>
    <row r="31" spans="1:8" ht="9" customHeight="1"/>
    <row r="32" spans="1:8" ht="16.5" customHeight="1">
      <c r="A32" s="307" t="s">
        <v>145</v>
      </c>
      <c r="B32" s="308"/>
      <c r="C32" s="309" t="s">
        <v>126</v>
      </c>
      <c r="D32" s="310"/>
      <c r="E32" s="308" t="s">
        <v>127</v>
      </c>
      <c r="F32" s="311"/>
    </row>
    <row r="33" spans="1:7" ht="16.5" customHeight="1">
      <c r="A33" s="312">
        <v>2000</v>
      </c>
      <c r="B33" s="313"/>
      <c r="C33" s="314">
        <f>IF(A33="","",E33-A33)</f>
        <v>227</v>
      </c>
      <c r="D33" s="315"/>
      <c r="E33" s="314">
        <f>IF(ROUNDDOWN(A33/0.8979,0)=0,"",(ROUNDDOWN(A33/0.8979,0)))</f>
        <v>2227</v>
      </c>
      <c r="F33" s="316"/>
    </row>
    <row r="34" spans="1:7" ht="7.5" customHeight="1"/>
    <row r="35" spans="1:7" ht="39" customHeight="1">
      <c r="A35" s="328" t="str">
        <f>"但し、"&amp;はじめに!$B$2&amp;"　●謝礼として。※会場勤務"</f>
        <v>但し、　●謝礼として。※会場勤務</v>
      </c>
      <c r="B35" s="329"/>
      <c r="C35" s="329"/>
      <c r="D35" s="329"/>
      <c r="E35" s="329"/>
      <c r="F35" s="329"/>
      <c r="G35" s="97" t="s">
        <v>191</v>
      </c>
    </row>
    <row r="36" spans="1:7" ht="31.5" customHeight="1">
      <c r="A36" s="115" t="s">
        <v>128</v>
      </c>
      <c r="B36" s="116"/>
      <c r="C36" s="116"/>
      <c r="D36" s="116"/>
      <c r="E36" s="116"/>
      <c r="F36" s="116"/>
    </row>
    <row r="37" spans="1:7" ht="31.5" customHeight="1">
      <c r="A37" s="117" t="s">
        <v>62</v>
      </c>
      <c r="B37" s="327"/>
      <c r="C37" s="327"/>
      <c r="D37" s="327"/>
      <c r="E37" s="327"/>
      <c r="F37" s="118" t="s">
        <v>53</v>
      </c>
    </row>
    <row r="38" spans="1:7" ht="31.5" customHeight="1"/>
  </sheetData>
  <sheetProtection formatCells="0"/>
  <mergeCells count="30">
    <mergeCell ref="B37:E37"/>
    <mergeCell ref="A16:F16"/>
    <mergeCell ref="B26:F26"/>
    <mergeCell ref="B27:F27"/>
    <mergeCell ref="E33:F33"/>
    <mergeCell ref="D20:E20"/>
    <mergeCell ref="A24:F24"/>
    <mergeCell ref="E29:E30"/>
    <mergeCell ref="F29:F30"/>
    <mergeCell ref="A32:B32"/>
    <mergeCell ref="C32:D32"/>
    <mergeCell ref="E32:F32"/>
    <mergeCell ref="B18:E18"/>
    <mergeCell ref="A35:F35"/>
    <mergeCell ref="A33:B33"/>
    <mergeCell ref="C33:D33"/>
    <mergeCell ref="D1:E1"/>
    <mergeCell ref="E10:E11"/>
    <mergeCell ref="F10:F11"/>
    <mergeCell ref="A5:F5"/>
    <mergeCell ref="B7:F7"/>
    <mergeCell ref="B8:F8"/>
    <mergeCell ref="A1:C2"/>
    <mergeCell ref="A20:C21"/>
    <mergeCell ref="A13:B13"/>
    <mergeCell ref="C13:D13"/>
    <mergeCell ref="E13:F13"/>
    <mergeCell ref="A14:B14"/>
    <mergeCell ref="C14:D14"/>
    <mergeCell ref="E14:F14"/>
  </mergeCells>
  <phoneticPr fontId="11"/>
  <printOptions horizontalCentered="1" verticalCentered="1"/>
  <pageMargins left="0" right="0" top="0" bottom="0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0B582-1B41-4480-B54D-2289B0F39D9D}">
  <dimension ref="A1:H38"/>
  <sheetViews>
    <sheetView zoomScaleNormal="100" zoomScalePageLayoutView="70" workbookViewId="0">
      <selection activeCell="I22" sqref="I22"/>
    </sheetView>
  </sheetViews>
  <sheetFormatPr defaultColWidth="9" defaultRowHeight="19.5" customHeight="1"/>
  <cols>
    <col min="1" max="4" width="12.375" style="97" customWidth="1"/>
    <col min="5" max="5" width="11.625" style="97" customWidth="1"/>
    <col min="6" max="6" width="12.375" style="97" customWidth="1"/>
    <col min="7" max="16384" width="9" style="97"/>
  </cols>
  <sheetData>
    <row r="1" spans="1:8" ht="19.5" customHeight="1">
      <c r="A1" s="306" t="s">
        <v>219</v>
      </c>
      <c r="B1" s="306"/>
      <c r="C1" s="306"/>
      <c r="D1" s="317" t="str">
        <f>はじめに!$B$4</f>
        <v>202●/●/●</v>
      </c>
      <c r="E1" s="317"/>
      <c r="F1" s="96" t="s">
        <v>220</v>
      </c>
      <c r="H1" s="98"/>
    </row>
    <row r="2" spans="1:8" ht="24" customHeight="1">
      <c r="A2" s="306"/>
      <c r="B2" s="306"/>
      <c r="C2" s="306"/>
      <c r="E2" s="99"/>
      <c r="F2" s="100"/>
    </row>
    <row r="3" spans="1:8" ht="24" customHeight="1">
      <c r="A3" s="101" t="s">
        <v>146</v>
      </c>
      <c r="B3" s="101"/>
      <c r="C3" s="101"/>
      <c r="D3" s="101"/>
      <c r="E3" s="99"/>
      <c r="F3" s="102"/>
    </row>
    <row r="4" spans="1:8" ht="7.5" customHeight="1">
      <c r="A4" s="103"/>
      <c r="B4" s="103"/>
      <c r="C4" s="103"/>
      <c r="D4" s="103"/>
      <c r="E4" s="103"/>
      <c r="F4" s="103"/>
    </row>
    <row r="5" spans="1:8" ht="39" customHeight="1">
      <c r="A5" s="322" t="str">
        <f>IF(AND(E14="",F10=""),"\　　        　　　※",IF(F10="",E14,IF(E14="",F10,E14+F10)))</f>
        <v>\　　        　　　※</v>
      </c>
      <c r="B5" s="322"/>
      <c r="C5" s="322"/>
      <c r="D5" s="322"/>
      <c r="E5" s="322"/>
      <c r="F5" s="322"/>
    </row>
    <row r="6" spans="1:8" ht="8.25" customHeight="1"/>
    <row r="7" spans="1:8" ht="16.5" customHeight="1">
      <c r="A7" s="104" t="s">
        <v>116</v>
      </c>
      <c r="B7" s="323"/>
      <c r="C7" s="323"/>
      <c r="D7" s="323"/>
      <c r="E7" s="323"/>
      <c r="F7" s="324"/>
    </row>
    <row r="8" spans="1:8" ht="16.5" customHeight="1">
      <c r="A8" s="105" t="s">
        <v>117</v>
      </c>
      <c r="B8" s="325"/>
      <c r="C8" s="325"/>
      <c r="D8" s="325"/>
      <c r="E8" s="325"/>
      <c r="F8" s="326"/>
    </row>
    <row r="9" spans="1:8" ht="16.5" customHeight="1">
      <c r="A9" s="106"/>
      <c r="B9" s="107" t="s">
        <v>118</v>
      </c>
      <c r="C9" s="107" t="s">
        <v>119</v>
      </c>
      <c r="D9" s="107" t="s">
        <v>120</v>
      </c>
      <c r="E9" s="107" t="s">
        <v>121</v>
      </c>
      <c r="F9" s="108" t="s">
        <v>122</v>
      </c>
    </row>
    <row r="10" spans="1:8" ht="16.5" customHeight="1">
      <c r="A10" s="109" t="s">
        <v>123</v>
      </c>
      <c r="B10" s="110"/>
      <c r="C10" s="110"/>
      <c r="D10" s="111"/>
      <c r="E10" s="318"/>
      <c r="F10" s="320" t="str">
        <f>IF(SUM(B10:C11,E10,D10)=0,"",SUM(B10:C11,E10,D10*10000))</f>
        <v/>
      </c>
    </row>
    <row r="11" spans="1:8" ht="16.5" customHeight="1">
      <c r="A11" s="112" t="s">
        <v>124</v>
      </c>
      <c r="B11" s="113"/>
      <c r="C11" s="113"/>
      <c r="D11" s="114" t="s">
        <v>125</v>
      </c>
      <c r="E11" s="319"/>
      <c r="F11" s="321"/>
    </row>
    <row r="12" spans="1:8" ht="9" customHeight="1"/>
    <row r="13" spans="1:8" ht="16.5" customHeight="1">
      <c r="A13" s="307" t="s">
        <v>145</v>
      </c>
      <c r="B13" s="308"/>
      <c r="C13" s="309" t="s">
        <v>126</v>
      </c>
      <c r="D13" s="310"/>
      <c r="E13" s="308" t="s">
        <v>127</v>
      </c>
      <c r="F13" s="311"/>
    </row>
    <row r="14" spans="1:8" ht="16.5" customHeight="1">
      <c r="A14" s="312"/>
      <c r="B14" s="313"/>
      <c r="C14" s="314" t="str">
        <f>IF(A14="","",E14-A14)</f>
        <v/>
      </c>
      <c r="D14" s="315"/>
      <c r="E14" s="314" t="str">
        <f>IF(ROUNDDOWN(A14/0.8979,0)=0,"",(ROUNDDOWN(A14/0.8979,0)))</f>
        <v/>
      </c>
      <c r="F14" s="316"/>
    </row>
    <row r="15" spans="1:8" ht="7.5" customHeight="1"/>
    <row r="16" spans="1:8" ht="39" customHeight="1">
      <c r="A16" s="328" t="str">
        <f>"但し、"&amp;はじめに!$B$2&amp;"　●謝礼として。"</f>
        <v>但し、　●謝礼として。</v>
      </c>
      <c r="B16" s="329"/>
      <c r="C16" s="329"/>
      <c r="D16" s="329"/>
      <c r="E16" s="329"/>
      <c r="F16" s="329"/>
      <c r="G16" s="97" t="s">
        <v>191</v>
      </c>
    </row>
    <row r="17" spans="1:8" ht="31.5" customHeight="1">
      <c r="A17" s="115" t="s">
        <v>128</v>
      </c>
      <c r="B17" s="116"/>
      <c r="C17" s="116"/>
      <c r="D17" s="116"/>
      <c r="E17" s="116"/>
      <c r="F17" s="116"/>
    </row>
    <row r="18" spans="1:8" ht="31.5" customHeight="1">
      <c r="A18" s="117" t="s">
        <v>62</v>
      </c>
      <c r="B18" s="327"/>
      <c r="C18" s="327"/>
      <c r="D18" s="327"/>
      <c r="E18" s="327"/>
      <c r="F18" s="118" t="s">
        <v>53</v>
      </c>
    </row>
    <row r="19" spans="1:8" ht="111.75" customHeight="1"/>
    <row r="20" spans="1:8" ht="19.5" customHeight="1">
      <c r="A20" s="306" t="s">
        <v>219</v>
      </c>
      <c r="B20" s="306"/>
      <c r="C20" s="306"/>
      <c r="D20" s="317" t="str">
        <f>はじめに!$B$4</f>
        <v>202●/●/●</v>
      </c>
      <c r="E20" s="317"/>
      <c r="F20" s="96" t="s">
        <v>220</v>
      </c>
      <c r="H20" s="98"/>
    </row>
    <row r="21" spans="1:8" ht="24" customHeight="1">
      <c r="A21" s="306"/>
      <c r="B21" s="306"/>
      <c r="C21" s="306"/>
      <c r="E21" s="99"/>
      <c r="F21" s="100"/>
    </row>
    <row r="22" spans="1:8" ht="24" customHeight="1">
      <c r="A22" s="101" t="s">
        <v>146</v>
      </c>
      <c r="B22" s="101"/>
      <c r="C22" s="101"/>
      <c r="D22" s="101"/>
      <c r="E22" s="99"/>
      <c r="F22" s="102"/>
    </row>
    <row r="23" spans="1:8" ht="7.5" customHeight="1">
      <c r="A23" s="103"/>
      <c r="B23" s="103"/>
      <c r="C23" s="103"/>
      <c r="D23" s="103"/>
      <c r="E23" s="103"/>
      <c r="F23" s="103"/>
    </row>
    <row r="24" spans="1:8" ht="39" customHeight="1">
      <c r="A24" s="322" t="str">
        <f>IF(AND(E33="",F29=""),"\　　        　　　※",IF(F29="",E33,IF(E33="",F29,E33+F29)))</f>
        <v>\　　        　　　※</v>
      </c>
      <c r="B24" s="322"/>
      <c r="C24" s="322"/>
      <c r="D24" s="322"/>
      <c r="E24" s="322"/>
      <c r="F24" s="322"/>
    </row>
    <row r="25" spans="1:8" ht="8.25" customHeight="1"/>
    <row r="26" spans="1:8" ht="16.5" customHeight="1">
      <c r="A26" s="104" t="s">
        <v>116</v>
      </c>
      <c r="B26" s="323"/>
      <c r="C26" s="323"/>
      <c r="D26" s="323"/>
      <c r="E26" s="323"/>
      <c r="F26" s="324"/>
    </row>
    <row r="27" spans="1:8" ht="16.5" customHeight="1">
      <c r="A27" s="105" t="s">
        <v>117</v>
      </c>
      <c r="B27" s="325"/>
      <c r="C27" s="325"/>
      <c r="D27" s="325"/>
      <c r="E27" s="325"/>
      <c r="F27" s="326"/>
    </row>
    <row r="28" spans="1:8" ht="16.5" customHeight="1">
      <c r="A28" s="106"/>
      <c r="B28" s="107" t="s">
        <v>118</v>
      </c>
      <c r="C28" s="107" t="s">
        <v>119</v>
      </c>
      <c r="D28" s="107" t="s">
        <v>120</v>
      </c>
      <c r="E28" s="107" t="s">
        <v>121</v>
      </c>
      <c r="F28" s="108" t="s">
        <v>122</v>
      </c>
    </row>
    <row r="29" spans="1:8" ht="16.5" customHeight="1">
      <c r="A29" s="109" t="s">
        <v>123</v>
      </c>
      <c r="B29" s="110"/>
      <c r="C29" s="110"/>
      <c r="D29" s="111"/>
      <c r="E29" s="318"/>
      <c r="F29" s="320" t="str">
        <f>IF(SUM(B29:C30,E29,D29)=0,"",SUM(B29:C30,E29,D29*10000))</f>
        <v/>
      </c>
    </row>
    <row r="30" spans="1:8" ht="16.5" customHeight="1">
      <c r="A30" s="112" t="s">
        <v>124</v>
      </c>
      <c r="B30" s="113"/>
      <c r="C30" s="113"/>
      <c r="D30" s="114" t="s">
        <v>125</v>
      </c>
      <c r="E30" s="319"/>
      <c r="F30" s="321"/>
    </row>
    <row r="31" spans="1:8" ht="9" customHeight="1"/>
    <row r="32" spans="1:8" ht="16.5" customHeight="1">
      <c r="A32" s="307" t="s">
        <v>145</v>
      </c>
      <c r="B32" s="308"/>
      <c r="C32" s="309" t="s">
        <v>126</v>
      </c>
      <c r="D32" s="310"/>
      <c r="E32" s="308" t="s">
        <v>127</v>
      </c>
      <c r="F32" s="311"/>
    </row>
    <row r="33" spans="1:7" ht="16.5" customHeight="1">
      <c r="A33" s="312"/>
      <c r="B33" s="313"/>
      <c r="C33" s="314" t="str">
        <f>IF(A33="","",E33-A33)</f>
        <v/>
      </c>
      <c r="D33" s="315"/>
      <c r="E33" s="314" t="str">
        <f>IF(ROUNDDOWN(A33/0.8979,0)=0,"",(ROUNDDOWN(A33/0.8979,0)))</f>
        <v/>
      </c>
      <c r="F33" s="316"/>
    </row>
    <row r="34" spans="1:7" ht="7.5" customHeight="1"/>
    <row r="35" spans="1:7" ht="39" customHeight="1">
      <c r="A35" s="328" t="str">
        <f>"但し、"&amp;はじめに!$B$2&amp;"　●謝礼として。"</f>
        <v>但し、　●謝礼として。</v>
      </c>
      <c r="B35" s="329"/>
      <c r="C35" s="329"/>
      <c r="D35" s="329"/>
      <c r="E35" s="329"/>
      <c r="F35" s="329"/>
      <c r="G35" s="97" t="s">
        <v>191</v>
      </c>
    </row>
    <row r="36" spans="1:7" ht="31.5" customHeight="1">
      <c r="A36" s="115" t="s">
        <v>128</v>
      </c>
      <c r="B36" s="116"/>
      <c r="C36" s="116"/>
      <c r="D36" s="116"/>
      <c r="E36" s="116"/>
      <c r="F36" s="116"/>
    </row>
    <row r="37" spans="1:7" ht="31.5" customHeight="1">
      <c r="A37" s="117" t="s">
        <v>62</v>
      </c>
      <c r="B37" s="327"/>
      <c r="C37" s="327"/>
      <c r="D37" s="327"/>
      <c r="E37" s="327"/>
      <c r="F37" s="118" t="s">
        <v>53</v>
      </c>
    </row>
    <row r="38" spans="1:7" ht="31.5" customHeight="1"/>
  </sheetData>
  <sheetProtection formatCells="0"/>
  <mergeCells count="30">
    <mergeCell ref="A33:B33"/>
    <mergeCell ref="C33:D33"/>
    <mergeCell ref="E33:F33"/>
    <mergeCell ref="A35:F35"/>
    <mergeCell ref="B37:E37"/>
    <mergeCell ref="B27:F27"/>
    <mergeCell ref="E29:E30"/>
    <mergeCell ref="F29:F30"/>
    <mergeCell ref="A32:B32"/>
    <mergeCell ref="C32:D32"/>
    <mergeCell ref="E32:F32"/>
    <mergeCell ref="B26:F26"/>
    <mergeCell ref="A13:B13"/>
    <mergeCell ref="C13:D13"/>
    <mergeCell ref="E13:F13"/>
    <mergeCell ref="A14:B14"/>
    <mergeCell ref="C14:D14"/>
    <mergeCell ref="E14:F14"/>
    <mergeCell ref="A16:F16"/>
    <mergeCell ref="B18:E18"/>
    <mergeCell ref="A20:C21"/>
    <mergeCell ref="D20:E20"/>
    <mergeCell ref="A24:F24"/>
    <mergeCell ref="E10:E11"/>
    <mergeCell ref="F10:F11"/>
    <mergeCell ref="A1:C2"/>
    <mergeCell ref="D1:E1"/>
    <mergeCell ref="A5:F5"/>
    <mergeCell ref="B7:F7"/>
    <mergeCell ref="B8:F8"/>
  </mergeCells>
  <phoneticPr fontId="11"/>
  <printOptions horizontalCentered="1" verticalCentered="1"/>
  <pageMargins left="0" right="0" top="0" bottom="0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D22"/>
  <sheetViews>
    <sheetView workbookViewId="0">
      <selection activeCell="A21" sqref="A21"/>
    </sheetView>
  </sheetViews>
  <sheetFormatPr defaultColWidth="9" defaultRowHeight="13.5"/>
  <cols>
    <col min="1" max="1" width="8.125" style="119" customWidth="1"/>
    <col min="2" max="2" width="11.375" style="119" customWidth="1"/>
    <col min="3" max="3" width="30.125" style="119" customWidth="1"/>
    <col min="4" max="4" width="37.25" style="119" customWidth="1"/>
    <col min="5" max="16384" width="9" style="119"/>
  </cols>
  <sheetData>
    <row r="1" spans="1:4" ht="25.15" customHeight="1">
      <c r="A1" s="330" t="s">
        <v>297</v>
      </c>
      <c r="B1" s="331"/>
      <c r="C1" s="331"/>
      <c r="D1" s="122" t="str">
        <f>はじめに!$B$4</f>
        <v>202●/●/●</v>
      </c>
    </row>
    <row r="2" spans="1:4" ht="25.15" customHeight="1">
      <c r="A2" s="332"/>
      <c r="B2" s="332"/>
      <c r="C2" s="332"/>
      <c r="D2" s="123">
        <f>はじめに!$B$2</f>
        <v>0</v>
      </c>
    </row>
    <row r="3" spans="1:4" ht="21" customHeight="1">
      <c r="A3" s="120" t="s">
        <v>103</v>
      </c>
      <c r="B3" s="120" t="s">
        <v>104</v>
      </c>
      <c r="C3" s="120" t="s">
        <v>105</v>
      </c>
      <c r="D3" s="120" t="s">
        <v>106</v>
      </c>
    </row>
    <row r="4" spans="1:4" ht="46.5" customHeight="1">
      <c r="A4" s="121"/>
      <c r="B4" s="121"/>
      <c r="C4" s="121"/>
      <c r="D4" s="121"/>
    </row>
    <row r="5" spans="1:4" ht="46.5" customHeight="1">
      <c r="A5" s="121"/>
      <c r="B5" s="121"/>
      <c r="C5" s="121"/>
      <c r="D5" s="121"/>
    </row>
    <row r="6" spans="1:4" ht="46.5" customHeight="1">
      <c r="A6" s="121"/>
      <c r="B6" s="121"/>
      <c r="C6" s="121"/>
      <c r="D6" s="121"/>
    </row>
    <row r="7" spans="1:4" ht="46.5" customHeight="1">
      <c r="A7" s="121"/>
      <c r="B7" s="121"/>
      <c r="C7" s="121"/>
      <c r="D7" s="121"/>
    </row>
    <row r="8" spans="1:4" ht="46.5" customHeight="1">
      <c r="A8" s="121"/>
      <c r="B8" s="121"/>
      <c r="C8" s="121"/>
      <c r="D8" s="121"/>
    </row>
    <row r="9" spans="1:4" ht="46.5" customHeight="1">
      <c r="A9" s="121"/>
      <c r="B9" s="121"/>
      <c r="C9" s="121"/>
      <c r="D9" s="121"/>
    </row>
    <row r="10" spans="1:4" ht="46.5" customHeight="1">
      <c r="A10" s="121"/>
      <c r="B10" s="121"/>
      <c r="C10" s="121"/>
      <c r="D10" s="121"/>
    </row>
    <row r="11" spans="1:4" ht="46.5" customHeight="1">
      <c r="A11" s="121"/>
      <c r="B11" s="121"/>
      <c r="C11" s="121"/>
      <c r="D11" s="121"/>
    </row>
    <row r="12" spans="1:4" ht="46.5" customHeight="1">
      <c r="A12" s="121"/>
      <c r="B12" s="121"/>
      <c r="C12" s="121"/>
      <c r="D12" s="121"/>
    </row>
    <row r="13" spans="1:4" ht="46.5" customHeight="1">
      <c r="A13" s="121"/>
      <c r="B13" s="121"/>
      <c r="C13" s="121"/>
      <c r="D13" s="121"/>
    </row>
    <row r="14" spans="1:4" ht="46.5" customHeight="1">
      <c r="A14" s="121"/>
      <c r="B14" s="121"/>
      <c r="C14" s="121"/>
      <c r="D14" s="121"/>
    </row>
    <row r="15" spans="1:4" ht="46.5" customHeight="1">
      <c r="A15" s="121"/>
      <c r="B15" s="121"/>
      <c r="C15" s="121"/>
      <c r="D15" s="121"/>
    </row>
    <row r="16" spans="1:4" ht="46.5" customHeight="1">
      <c r="A16" s="121"/>
      <c r="B16" s="121"/>
      <c r="C16" s="121"/>
      <c r="D16" s="121"/>
    </row>
    <row r="17" spans="1:4" ht="46.5" customHeight="1">
      <c r="A17" s="121"/>
      <c r="B17" s="121"/>
      <c r="C17" s="121"/>
      <c r="D17" s="121"/>
    </row>
    <row r="18" spans="1:4" ht="46.5" customHeight="1">
      <c r="A18" s="121"/>
      <c r="B18" s="121"/>
      <c r="C18" s="121"/>
      <c r="D18" s="121"/>
    </row>
    <row r="20" spans="1:4">
      <c r="A20" s="119" t="s">
        <v>148</v>
      </c>
    </row>
    <row r="21" spans="1:4">
      <c r="A21" s="119" t="s">
        <v>173</v>
      </c>
    </row>
    <row r="22" spans="1:4">
      <c r="A22" s="119" t="s">
        <v>107</v>
      </c>
    </row>
  </sheetData>
  <sheetProtection formatCells="0"/>
  <mergeCells count="1">
    <mergeCell ref="A1:C2"/>
  </mergeCells>
  <phoneticPr fontId="1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D22"/>
  <sheetViews>
    <sheetView workbookViewId="0">
      <selection activeCell="G25" sqref="G25"/>
    </sheetView>
  </sheetViews>
  <sheetFormatPr defaultColWidth="9" defaultRowHeight="13.5"/>
  <cols>
    <col min="1" max="1" width="8.125" style="124" customWidth="1"/>
    <col min="2" max="2" width="11.375" style="124" customWidth="1"/>
    <col min="3" max="3" width="30.125" style="124" customWidth="1"/>
    <col min="4" max="4" width="37.25" style="124" customWidth="1"/>
    <col min="5" max="16384" width="9" style="124"/>
  </cols>
  <sheetData>
    <row r="1" spans="1:4" ht="25.15" customHeight="1">
      <c r="A1" s="330" t="s">
        <v>298</v>
      </c>
      <c r="B1" s="331"/>
      <c r="C1" s="331"/>
      <c r="D1" s="122" t="str">
        <f>はじめに!$B$4</f>
        <v>202●/●/●</v>
      </c>
    </row>
    <row r="2" spans="1:4" ht="25.15" customHeight="1">
      <c r="A2" s="332"/>
      <c r="B2" s="332"/>
      <c r="C2" s="332"/>
      <c r="D2" s="123">
        <f>はじめに!$B$2</f>
        <v>0</v>
      </c>
    </row>
    <row r="3" spans="1:4" s="119" customFormat="1" ht="21" customHeight="1">
      <c r="A3" s="120" t="s">
        <v>108</v>
      </c>
      <c r="B3" s="120" t="s">
        <v>104</v>
      </c>
      <c r="C3" s="120" t="s">
        <v>105</v>
      </c>
      <c r="D3" s="120" t="s">
        <v>106</v>
      </c>
    </row>
    <row r="4" spans="1:4" s="119" customFormat="1" ht="46.5" customHeight="1">
      <c r="A4" s="121"/>
      <c r="B4" s="125"/>
      <c r="C4" s="121"/>
      <c r="D4" s="121"/>
    </row>
    <row r="5" spans="1:4" s="119" customFormat="1" ht="46.5" customHeight="1">
      <c r="A5" s="121"/>
      <c r="B5" s="125"/>
      <c r="C5" s="121"/>
      <c r="D5" s="121"/>
    </row>
    <row r="6" spans="1:4" s="119" customFormat="1" ht="46.5" customHeight="1">
      <c r="A6" s="121"/>
      <c r="B6" s="125"/>
      <c r="C6" s="121"/>
      <c r="D6" s="121"/>
    </row>
    <row r="7" spans="1:4" s="119" customFormat="1" ht="46.5" customHeight="1">
      <c r="A7" s="121"/>
      <c r="B7" s="125"/>
      <c r="C7" s="121"/>
      <c r="D7" s="121"/>
    </row>
    <row r="8" spans="1:4" s="119" customFormat="1" ht="46.5" customHeight="1">
      <c r="A8" s="121"/>
      <c r="B8" s="125"/>
      <c r="C8" s="121"/>
      <c r="D8" s="121"/>
    </row>
    <row r="9" spans="1:4" s="119" customFormat="1" ht="46.5" customHeight="1">
      <c r="A9" s="121"/>
      <c r="B9" s="125"/>
      <c r="C9" s="121"/>
      <c r="D9" s="121"/>
    </row>
    <row r="10" spans="1:4" s="119" customFormat="1" ht="46.5" customHeight="1">
      <c r="A10" s="121"/>
      <c r="B10" s="125"/>
      <c r="C10" s="121"/>
      <c r="D10" s="121"/>
    </row>
    <row r="11" spans="1:4" s="119" customFormat="1" ht="46.5" customHeight="1">
      <c r="A11" s="121"/>
      <c r="B11" s="125"/>
      <c r="C11" s="121"/>
      <c r="D11" s="121"/>
    </row>
    <row r="12" spans="1:4" s="119" customFormat="1" ht="46.5" customHeight="1">
      <c r="A12" s="121"/>
      <c r="B12" s="125"/>
      <c r="C12" s="121"/>
      <c r="D12" s="121"/>
    </row>
    <row r="13" spans="1:4" s="119" customFormat="1" ht="46.5" customHeight="1">
      <c r="A13" s="121"/>
      <c r="B13" s="125"/>
      <c r="C13" s="121"/>
      <c r="D13" s="121"/>
    </row>
    <row r="14" spans="1:4" s="119" customFormat="1" ht="46.5" customHeight="1">
      <c r="A14" s="121"/>
      <c r="B14" s="125"/>
      <c r="C14" s="121"/>
      <c r="D14" s="121"/>
    </row>
    <row r="15" spans="1:4" s="119" customFormat="1" ht="46.5" customHeight="1">
      <c r="A15" s="121"/>
      <c r="B15" s="125"/>
      <c r="C15" s="121"/>
      <c r="D15" s="121"/>
    </row>
    <row r="16" spans="1:4" s="119" customFormat="1" ht="46.5" customHeight="1">
      <c r="A16" s="121"/>
      <c r="B16" s="125"/>
      <c r="C16" s="121"/>
      <c r="D16" s="121"/>
    </row>
    <row r="17" spans="1:4" s="119" customFormat="1" ht="46.5" customHeight="1">
      <c r="A17" s="121"/>
      <c r="B17" s="125"/>
      <c r="C17" s="121"/>
      <c r="D17" s="121"/>
    </row>
    <row r="18" spans="1:4" s="119" customFormat="1" ht="46.5" customHeight="1">
      <c r="A18" s="121"/>
      <c r="B18" s="125"/>
      <c r="C18" s="121"/>
      <c r="D18" s="121"/>
    </row>
    <row r="19" spans="1:4" s="119" customFormat="1"/>
    <row r="20" spans="1:4" s="119" customFormat="1">
      <c r="A20" s="119" t="s">
        <v>173</v>
      </c>
    </row>
    <row r="21" spans="1:4" s="119" customFormat="1">
      <c r="A21" s="119" t="s">
        <v>107</v>
      </c>
    </row>
    <row r="22" spans="1:4" s="119" customFormat="1"/>
  </sheetData>
  <sheetProtection formatCells="0"/>
  <mergeCells count="1">
    <mergeCell ref="A1:C2"/>
  </mergeCells>
  <phoneticPr fontId="1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5</vt:i4>
      </vt:variant>
    </vt:vector>
  </HeadingPairs>
  <TitlesOfParts>
    <vt:vector size="18" baseType="lpstr">
      <vt:lpstr>はじめに</vt:lpstr>
      <vt:lpstr>事業報告書※班長or委員長→総務委員長</vt:lpstr>
      <vt:lpstr>財務調査票</vt:lpstr>
      <vt:lpstr>予算・決算書※財務委員長→理事会</vt:lpstr>
      <vt:lpstr>経費表</vt:lpstr>
      <vt:lpstr>領収証（会員）</vt:lpstr>
      <vt:lpstr>領収証（非会員）</vt:lpstr>
      <vt:lpstr>名簿（会員）</vt:lpstr>
      <vt:lpstr>名簿（非会員）</vt:lpstr>
      <vt:lpstr>名簿（学生会員）</vt:lpstr>
      <vt:lpstr>名簿（学生非会員）</vt:lpstr>
      <vt:lpstr>事務用品チェック表</vt:lpstr>
      <vt:lpstr>マスター</vt:lpstr>
      <vt:lpstr>経費表!Print_Area</vt:lpstr>
      <vt:lpstr>事業報告書※班長or委員長→総務委員長!Print_Area</vt:lpstr>
      <vt:lpstr>予算・決算書※財務委員長→理事会!Print_Area</vt:lpstr>
      <vt:lpstr>'領収証（会員）'!Print_Area</vt:lpstr>
      <vt:lpstr>'領収証（非会員）'!Print_Area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</dc:creator>
  <cp:lastModifiedBy>Administrator</cp:lastModifiedBy>
  <cp:lastPrinted>2025-08-01T09:30:49Z</cp:lastPrinted>
  <dcterms:created xsi:type="dcterms:W3CDTF">2008-09-26T11:47:22Z</dcterms:created>
  <dcterms:modified xsi:type="dcterms:W3CDTF">2026-03-22T12:45:58Z</dcterms:modified>
</cp:coreProperties>
</file>